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13" sheetId="4" r:id="rId1"/>
  </sheets>
  <definedNames>
    <definedName name="_xlnm.Database" localSheetId="0">#REF!</definedName>
    <definedName name="_xlnm.Database">#REF!</definedName>
    <definedName name="_xlnm.Print_Area" localSheetId="0">'13'!$A$1:$F$27</definedName>
    <definedName name="_xlnm.Print_Titles" localSheetId="0">'13'!$1:$3</definedName>
    <definedName name="代码">#REF!</definedName>
    <definedName name="的">#REF!</definedName>
    <definedName name="地区名称">#REF!</definedName>
    <definedName name="科目编码表">#REF!</definedName>
    <definedName name="没">#REF!</definedName>
    <definedName name="支出功能科目">#REF!</definedName>
    <definedName name="支出功能科目编码">#REF!</definedName>
  </definedNames>
  <calcPr calcId="124519"/>
</workbook>
</file>

<file path=xl/calcChain.xml><?xml version="1.0" encoding="utf-8"?>
<calcChain xmlns="http://schemas.openxmlformats.org/spreadsheetml/2006/main">
  <c r="F5" i="4"/>
  <c r="F6"/>
  <c r="F8"/>
  <c r="F9"/>
  <c r="F10"/>
  <c r="F12"/>
  <c r="F13"/>
  <c r="F16"/>
  <c r="F17"/>
  <c r="F20"/>
  <c r="F22"/>
  <c r="F23"/>
  <c r="E12"/>
  <c r="E16"/>
  <c r="E17"/>
  <c r="E20"/>
  <c r="E21"/>
  <c r="E22"/>
  <c r="E23"/>
  <c r="C11"/>
  <c r="C4" s="1"/>
  <c r="D11"/>
  <c r="F11" s="1"/>
  <c r="D4" l="1"/>
  <c r="F4" s="1"/>
  <c r="E11"/>
  <c r="E4" l="1"/>
</calcChain>
</file>

<file path=xl/sharedStrings.xml><?xml version="1.0" encoding="utf-8"?>
<sst xmlns="http://schemas.openxmlformats.org/spreadsheetml/2006/main" count="40" uniqueCount="33">
  <si>
    <t>单位：万元</t>
  </si>
  <si>
    <t>预算科目</t>
  </si>
  <si>
    <r>
      <rPr>
        <b/>
        <sz val="11"/>
        <rFont val="宋体"/>
        <family val="3"/>
        <charset val="134"/>
      </rPr>
      <t>与上年决算数增减</t>
    </r>
    <r>
      <rPr>
        <b/>
        <sz val="11"/>
        <rFont val="Times New Roman"/>
        <family val="1"/>
      </rPr>
      <t>%</t>
    </r>
  </si>
  <si>
    <t xml:space="preserve">    国家电影事业发展专项资金及对应专项债务收入安排的支出</t>
  </si>
  <si>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大中型水库移民后期扶持基金支出</t>
    </r>
  </si>
  <si>
    <t xml:space="preserve">    小型水库移民扶助基金安排的支出</t>
  </si>
  <si>
    <t xml:space="preserve">   国有土地使用权出让金支出</t>
  </si>
  <si>
    <t xml:space="preserve">   国有土地收益基金支出</t>
  </si>
  <si>
    <t xml:space="preserve">   农业土地开发资金支出</t>
  </si>
  <si>
    <t xml:space="preserve">    大中型水库库区基金及对应专项债务收入安排的支出</t>
  </si>
  <si>
    <t xml:space="preserve">    旅游发展基金支出</t>
  </si>
  <si>
    <t>政府性基金预算支出合计</t>
  </si>
  <si>
    <r>
      <rPr>
        <b/>
        <sz val="11"/>
        <rFont val="宋体"/>
        <family val="3"/>
        <charset val="134"/>
      </rPr>
      <t>决算数为预算数的</t>
    </r>
    <r>
      <rPr>
        <b/>
        <sz val="11"/>
        <rFont val="Times New Roman"/>
        <family val="1"/>
      </rPr>
      <t>%</t>
    </r>
    <phoneticPr fontId="17" type="noConversion"/>
  </si>
  <si>
    <t xml:space="preserve">  其他政府性基金及对应专项债务收入安排的支出</t>
  </si>
  <si>
    <t xml:space="preserve">  彩票公益金安排的支出</t>
  </si>
  <si>
    <t>抗疫特别国债安排的支出</t>
  </si>
  <si>
    <t xml:space="preserve">  基础设施建设</t>
  </si>
  <si>
    <t xml:space="preserve">  抗疫相关支出</t>
  </si>
  <si>
    <r>
      <t>2020</t>
    </r>
    <r>
      <rPr>
        <b/>
        <sz val="11"/>
        <rFont val="宋体"/>
        <family val="3"/>
        <charset val="134"/>
      </rPr>
      <t>年预算数</t>
    </r>
    <phoneticPr fontId="16" type="noConversion"/>
  </si>
  <si>
    <r>
      <t>2020</t>
    </r>
    <r>
      <rPr>
        <b/>
        <sz val="11"/>
        <rFont val="宋体"/>
        <family val="3"/>
        <charset val="134"/>
      </rPr>
      <t>年决算数</t>
    </r>
    <phoneticPr fontId="16" type="noConversion"/>
  </si>
  <si>
    <r>
      <t>2019</t>
    </r>
    <r>
      <rPr>
        <b/>
        <sz val="11"/>
        <rFont val="宋体"/>
        <family val="3"/>
        <charset val="134"/>
      </rPr>
      <t>年决算数</t>
    </r>
    <phoneticPr fontId="16" type="noConversion"/>
  </si>
  <si>
    <t xml:space="preserve">  旅游发展基金支出</t>
    <phoneticPr fontId="16" type="noConversion"/>
  </si>
  <si>
    <t xml:space="preserve">   土地储备专项债券收入安排的支出</t>
    <phoneticPr fontId="16" type="noConversion"/>
  </si>
  <si>
    <t>文化体育与传媒支出</t>
    <phoneticPr fontId="16" type="noConversion"/>
  </si>
  <si>
    <t>社会保障和就业支出</t>
    <phoneticPr fontId="16" type="noConversion"/>
  </si>
  <si>
    <t>城乡社区支出</t>
    <phoneticPr fontId="16" type="noConversion"/>
  </si>
  <si>
    <t>农林水支出</t>
    <phoneticPr fontId="16" type="noConversion"/>
  </si>
  <si>
    <t>商业服务业等支出</t>
    <phoneticPr fontId="16" type="noConversion"/>
  </si>
  <si>
    <t>其他支出</t>
    <phoneticPr fontId="16" type="noConversion"/>
  </si>
  <si>
    <t>债务付息支出</t>
    <phoneticPr fontId="16" type="noConversion"/>
  </si>
  <si>
    <t>债务发行费用支出</t>
    <phoneticPr fontId="16" type="noConversion"/>
  </si>
  <si>
    <t>净增</t>
    <phoneticPr fontId="16" type="noConversion"/>
  </si>
  <si>
    <t>2020年崇义县政府性基金预算支出决算表</t>
    <phoneticPr fontId="16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</si>
</sst>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0.0_ "/>
  </numFmts>
  <fonts count="2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MS Sans Serif"/>
      <family val="1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sz val="7"/>
      <name val="Small Fonts"/>
      <charset val="134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12" fillId="0" borderId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7" fontId="14" fillId="0" borderId="0"/>
    <xf numFmtId="0" fontId="3" fillId="0" borderId="0"/>
    <xf numFmtId="0" fontId="10" fillId="0" borderId="0"/>
    <xf numFmtId="0" fontId="3" fillId="0" borderId="0"/>
    <xf numFmtId="0" fontId="9" fillId="0" borderId="0"/>
    <xf numFmtId="0" fontId="15" fillId="0" borderId="0"/>
    <xf numFmtId="0" fontId="11" fillId="0" borderId="0">
      <alignment vertical="center"/>
    </xf>
    <xf numFmtId="0" fontId="10" fillId="0" borderId="0"/>
    <xf numFmtId="4" fontId="10" fillId="0" borderId="0" applyFont="0" applyFill="0" applyBorder="0" applyAlignment="0" applyProtection="0"/>
    <xf numFmtId="0" fontId="13" fillId="0" borderId="0"/>
  </cellStyleXfs>
  <cellXfs count="34">
    <xf numFmtId="0" fontId="0" fillId="0" borderId="0" xfId="0">
      <alignment vertical="center"/>
    </xf>
    <xf numFmtId="0" fontId="1" fillId="0" borderId="0" xfId="9" applyFont="1"/>
    <xf numFmtId="0" fontId="2" fillId="0" borderId="0" xfId="9" applyFont="1"/>
    <xf numFmtId="0" fontId="3" fillId="0" borderId="0" xfId="9" applyFont="1"/>
    <xf numFmtId="0" fontId="2" fillId="0" borderId="0" xfId="9" applyNumberFormat="1" applyFont="1" applyAlignment="1">
      <alignment horizontal="right"/>
    </xf>
    <xf numFmtId="0" fontId="3" fillId="0" borderId="0" xfId="9" applyNumberFormat="1" applyFont="1" applyAlignment="1">
      <alignment horizontal="right"/>
    </xf>
    <xf numFmtId="176" fontId="3" fillId="0" borderId="0" xfId="9" applyNumberFormat="1" applyFont="1" applyAlignment="1">
      <alignment horizontal="right"/>
    </xf>
    <xf numFmtId="0" fontId="5" fillId="0" borderId="2" xfId="9" applyFont="1" applyFill="1" applyBorder="1" applyAlignment="1">
      <alignment horizontal="center" vertical="center"/>
    </xf>
    <xf numFmtId="0" fontId="6" fillId="0" borderId="2" xfId="9" applyNumberFormat="1" applyFont="1" applyFill="1" applyBorder="1" applyAlignment="1">
      <alignment horizontal="center" vertical="center" wrapText="1"/>
    </xf>
    <xf numFmtId="176" fontId="6" fillId="0" borderId="2" xfId="9" applyNumberFormat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left" vertical="center"/>
    </xf>
    <xf numFmtId="0" fontId="5" fillId="0" borderId="2" xfId="9" applyNumberFormat="1" applyFont="1" applyFill="1" applyBorder="1" applyAlignment="1">
      <alignment horizontal="right" vertical="center"/>
    </xf>
    <xf numFmtId="176" fontId="2" fillId="0" borderId="0" xfId="9" applyNumberFormat="1" applyFont="1"/>
    <xf numFmtId="0" fontId="1" fillId="0" borderId="2" xfId="9" applyFont="1" applyFill="1" applyBorder="1" applyAlignment="1">
      <alignment vertical="center" wrapText="1"/>
    </xf>
    <xf numFmtId="0" fontId="7" fillId="0" borderId="2" xfId="9" applyNumberFormat="1" applyFont="1" applyFill="1" applyBorder="1" applyAlignment="1">
      <alignment horizontal="right" vertical="center"/>
    </xf>
    <xf numFmtId="176" fontId="3" fillId="0" borderId="0" xfId="9" applyNumberFormat="1" applyFont="1"/>
    <xf numFmtId="0" fontId="5" fillId="0" borderId="2" xfId="9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wrapText="1"/>
    </xf>
    <xf numFmtId="1" fontId="8" fillId="0" borderId="2" xfId="0" applyNumberFormat="1" applyFont="1" applyFill="1" applyBorder="1" applyAlignment="1"/>
    <xf numFmtId="0" fontId="8" fillId="0" borderId="2" xfId="0" applyFont="1" applyFill="1" applyBorder="1" applyAlignment="1"/>
    <xf numFmtId="3" fontId="5" fillId="0" borderId="2" xfId="9" applyNumberFormat="1" applyFont="1" applyFill="1" applyBorder="1" applyAlignment="1" applyProtection="1">
      <alignment vertical="center" wrapText="1"/>
    </xf>
    <xf numFmtId="176" fontId="6" fillId="0" borderId="2" xfId="6" applyNumberFormat="1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right" vertical="center"/>
    </xf>
    <xf numFmtId="176" fontId="3" fillId="0" borderId="0" xfId="6" applyNumberFormat="1" applyFont="1" applyAlignment="1">
      <alignment horizontal="right"/>
    </xf>
    <xf numFmtId="0" fontId="1" fillId="0" borderId="2" xfId="6" applyNumberFormat="1" applyFont="1" applyFill="1" applyBorder="1" applyAlignment="1" applyProtection="1">
      <alignment horizontal="left" vertical="center"/>
    </xf>
    <xf numFmtId="3" fontId="1" fillId="0" borderId="2" xfId="6" applyNumberFormat="1" applyFont="1" applyFill="1" applyBorder="1" applyAlignment="1" applyProtection="1">
      <alignment horizontal="right" vertical="center"/>
    </xf>
    <xf numFmtId="0" fontId="1" fillId="0" borderId="2" xfId="6" applyNumberFormat="1" applyFont="1" applyFill="1" applyBorder="1" applyAlignment="1" applyProtection="1">
      <alignment vertical="center"/>
    </xf>
    <xf numFmtId="0" fontId="19" fillId="0" borderId="2" xfId="6" applyNumberFormat="1" applyFont="1" applyFill="1" applyBorder="1" applyAlignment="1" applyProtection="1">
      <alignment horizontal="left" vertical="center"/>
    </xf>
    <xf numFmtId="176" fontId="20" fillId="0" borderId="2" xfId="0" applyNumberFormat="1" applyFont="1" applyFill="1" applyBorder="1" applyAlignment="1">
      <alignment horizontal="right" vertical="center"/>
    </xf>
    <xf numFmtId="176" fontId="5" fillId="0" borderId="2" xfId="9" applyNumberFormat="1" applyFont="1" applyFill="1" applyBorder="1" applyAlignment="1" applyProtection="1">
      <alignment horizontal="right" vertical="center"/>
    </xf>
    <xf numFmtId="3" fontId="19" fillId="0" borderId="2" xfId="6" applyNumberFormat="1" applyFont="1" applyFill="1" applyBorder="1" applyAlignment="1" applyProtection="1">
      <alignment horizontal="right" vertical="center"/>
    </xf>
    <xf numFmtId="3" fontId="5" fillId="0" borderId="2" xfId="9" applyNumberFormat="1" applyFont="1" applyFill="1" applyBorder="1" applyAlignment="1">
      <alignment horizontal="right" vertical="center"/>
    </xf>
    <xf numFmtId="0" fontId="4" fillId="0" borderId="0" xfId="9" applyFont="1" applyFill="1" applyAlignment="1">
      <alignment horizontal="center"/>
    </xf>
    <xf numFmtId="0" fontId="3" fillId="0" borderId="1" xfId="9" applyFont="1" applyFill="1" applyBorder="1" applyAlignment="1">
      <alignment horizontal="right"/>
    </xf>
  </cellXfs>
  <cellStyles count="15">
    <cellStyle name="?鹎%U龡&amp;H齲_x0001_C铣_x0014__x0007__x0001__x0001_" xfId="8"/>
    <cellStyle name="_ET_STYLE_NoName_00_" xfId="1"/>
    <cellStyle name="no dec" xfId="5"/>
    <cellStyle name="Normal_APR" xfId="7"/>
    <cellStyle name="常规" xfId="0" builtinId="0"/>
    <cellStyle name="常规 2" xfId="9"/>
    <cellStyle name="常规 2 2" xfId="6"/>
    <cellStyle name="常规 3" xfId="10"/>
    <cellStyle name="常规 4" xfId="11"/>
    <cellStyle name="普通_97-917" xfId="12"/>
    <cellStyle name="千分位[0]_laroux" xfId="2"/>
    <cellStyle name="千分位_97-917" xfId="13"/>
    <cellStyle name="千位[0]_1" xfId="4"/>
    <cellStyle name="千位_1" xfId="3"/>
    <cellStyle name="样式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workbookViewId="0">
      <pane ySplit="3" topLeftCell="A4" activePane="bottomLeft" state="frozen"/>
      <selection pane="bottomLeft" activeCell="I4" sqref="I4"/>
    </sheetView>
  </sheetViews>
  <sheetFormatPr defaultColWidth="9" defaultRowHeight="14.25"/>
  <cols>
    <col min="1" max="1" width="35.25" style="3" customWidth="1"/>
    <col min="2" max="2" width="14.375" style="4" customWidth="1"/>
    <col min="3" max="3" width="14.125" style="5" customWidth="1"/>
    <col min="4" max="4" width="13.625" style="5" customWidth="1"/>
    <col min="5" max="5" width="11.25" style="23" customWidth="1"/>
    <col min="6" max="6" width="12" style="6" customWidth="1"/>
    <col min="7" max="16384" width="9" style="3"/>
  </cols>
  <sheetData>
    <row r="1" spans="1:8" ht="22.5" customHeight="1">
      <c r="A1" s="32" t="s">
        <v>32</v>
      </c>
      <c r="B1" s="32"/>
      <c r="C1" s="32"/>
      <c r="D1" s="32"/>
      <c r="E1" s="32"/>
      <c r="F1" s="32"/>
    </row>
    <row r="2" spans="1:8" ht="19.5" customHeight="1">
      <c r="A2" s="33" t="s">
        <v>0</v>
      </c>
      <c r="B2" s="33"/>
      <c r="C2" s="33"/>
      <c r="D2" s="33"/>
      <c r="E2" s="33"/>
      <c r="F2" s="33"/>
    </row>
    <row r="3" spans="1:8" s="1" customFormat="1" ht="44.25" customHeight="1">
      <c r="A3" s="7" t="s">
        <v>1</v>
      </c>
      <c r="B3" s="8" t="s">
        <v>20</v>
      </c>
      <c r="C3" s="8" t="s">
        <v>18</v>
      </c>
      <c r="D3" s="8" t="s">
        <v>19</v>
      </c>
      <c r="E3" s="21" t="s">
        <v>12</v>
      </c>
      <c r="F3" s="9" t="s">
        <v>2</v>
      </c>
    </row>
    <row r="4" spans="1:8" s="2" customFormat="1" ht="26.1" customHeight="1">
      <c r="A4" s="7" t="s">
        <v>11</v>
      </c>
      <c r="B4" s="11">
        <v>64101</v>
      </c>
      <c r="C4" s="31">
        <f>SUM(C11,C16,C20,C23,C24,C25,C8)</f>
        <v>109622</v>
      </c>
      <c r="D4" s="31">
        <f>SUM(D5,D8,D11,D16,D18,D20,D23,D24,D25)</f>
        <v>147224</v>
      </c>
      <c r="E4" s="28">
        <f>D4/C4*100</f>
        <v>134.30150882122203</v>
      </c>
      <c r="F4" s="29">
        <f>(D4/B4-1)*100</f>
        <v>129.67504407107535</v>
      </c>
      <c r="H4" s="12"/>
    </row>
    <row r="5" spans="1:8" s="2" customFormat="1" ht="26.1" customHeight="1">
      <c r="A5" s="10" t="s">
        <v>23</v>
      </c>
      <c r="B5" s="11">
        <v>16</v>
      </c>
      <c r="C5" s="11"/>
      <c r="D5" s="11">
        <v>34</v>
      </c>
      <c r="E5" s="28"/>
      <c r="F5" s="29">
        <f t="shared" ref="F5:F23" si="0">(D5/B5-1)*100</f>
        <v>112.5</v>
      </c>
      <c r="H5" s="12"/>
    </row>
    <row r="6" spans="1:8" ht="26.1" customHeight="1">
      <c r="A6" s="13" t="s">
        <v>3</v>
      </c>
      <c r="B6" s="14">
        <v>16</v>
      </c>
      <c r="C6" s="14"/>
      <c r="D6" s="14">
        <v>1</v>
      </c>
      <c r="E6" s="22"/>
      <c r="F6" s="29">
        <f t="shared" si="0"/>
        <v>-93.75</v>
      </c>
      <c r="H6" s="15"/>
    </row>
    <row r="7" spans="1:8" ht="26.1" customHeight="1">
      <c r="A7" s="13" t="s">
        <v>21</v>
      </c>
      <c r="B7" s="14"/>
      <c r="C7" s="14"/>
      <c r="D7" s="14">
        <v>33</v>
      </c>
      <c r="E7" s="22"/>
      <c r="F7" s="29" t="s">
        <v>31</v>
      </c>
      <c r="H7" s="15"/>
    </row>
    <row r="8" spans="1:8" s="2" customFormat="1" ht="26.1" customHeight="1">
      <c r="A8" s="10" t="s">
        <v>24</v>
      </c>
      <c r="B8" s="11">
        <v>3066</v>
      </c>
      <c r="C8" s="11"/>
      <c r="D8" s="11">
        <v>3666</v>
      </c>
      <c r="E8" s="28"/>
      <c r="F8" s="29">
        <f t="shared" si="0"/>
        <v>19.569471624266143</v>
      </c>
      <c r="H8" s="12"/>
    </row>
    <row r="9" spans="1:8" ht="26.1" customHeight="1">
      <c r="A9" s="13" t="s">
        <v>4</v>
      </c>
      <c r="B9" s="14">
        <v>3056</v>
      </c>
      <c r="C9" s="14"/>
      <c r="D9" s="14">
        <v>3645</v>
      </c>
      <c r="E9" s="22"/>
      <c r="F9" s="29">
        <f t="shared" si="0"/>
        <v>19.27356020942408</v>
      </c>
      <c r="H9" s="15"/>
    </row>
    <row r="10" spans="1:8" customFormat="1" ht="26.1" customHeight="1">
      <c r="A10" s="13" t="s">
        <v>5</v>
      </c>
      <c r="B10" s="14">
        <v>10</v>
      </c>
      <c r="C10" s="14"/>
      <c r="D10" s="14">
        <v>21</v>
      </c>
      <c r="E10" s="22"/>
      <c r="F10" s="29">
        <f t="shared" si="0"/>
        <v>110.00000000000001</v>
      </c>
      <c r="H10" s="15"/>
    </row>
    <row r="11" spans="1:8" s="2" customFormat="1" ht="26.1" customHeight="1">
      <c r="A11" s="16" t="s">
        <v>25</v>
      </c>
      <c r="B11" s="11">
        <v>56051</v>
      </c>
      <c r="C11" s="11">
        <f>SUM(C12:C15)</f>
        <v>104751</v>
      </c>
      <c r="D11" s="11">
        <f>SUM(D12:D15)</f>
        <v>60079</v>
      </c>
      <c r="E11" s="28">
        <f t="shared" ref="E11:E23" si="1">D11/C11*100</f>
        <v>57.354106404712127</v>
      </c>
      <c r="F11" s="29">
        <f t="shared" si="0"/>
        <v>7.1863124654332644</v>
      </c>
      <c r="H11" s="12"/>
    </row>
    <row r="12" spans="1:8" ht="26.1" customHeight="1">
      <c r="A12" s="17" t="s">
        <v>6</v>
      </c>
      <c r="B12" s="14">
        <v>36110</v>
      </c>
      <c r="C12" s="14">
        <v>104751</v>
      </c>
      <c r="D12" s="14">
        <v>54581</v>
      </c>
      <c r="E12" s="22">
        <f t="shared" si="1"/>
        <v>52.10546916019895</v>
      </c>
      <c r="F12" s="29">
        <f t="shared" si="0"/>
        <v>51.152035447244536</v>
      </c>
      <c r="H12" s="15"/>
    </row>
    <row r="13" spans="1:8" ht="26.1" customHeight="1">
      <c r="A13" s="18" t="s">
        <v>7</v>
      </c>
      <c r="B13" s="14">
        <v>3765</v>
      </c>
      <c r="C13" s="14"/>
      <c r="D13" s="14">
        <v>1538</v>
      </c>
      <c r="E13" s="22"/>
      <c r="F13" s="29">
        <f t="shared" si="0"/>
        <v>-59.150066401062418</v>
      </c>
      <c r="H13" s="15"/>
    </row>
    <row r="14" spans="1:8" ht="26.1" customHeight="1">
      <c r="A14" s="19" t="s">
        <v>8</v>
      </c>
      <c r="B14" s="14">
        <v>0</v>
      </c>
      <c r="C14" s="14"/>
      <c r="D14" s="14">
        <v>86</v>
      </c>
      <c r="E14" s="22"/>
      <c r="F14" s="29" t="s">
        <v>31</v>
      </c>
      <c r="H14" s="15"/>
    </row>
    <row r="15" spans="1:8" ht="26.1" customHeight="1">
      <c r="A15" s="19" t="s">
        <v>22</v>
      </c>
      <c r="B15" s="14"/>
      <c r="C15" s="14"/>
      <c r="D15" s="14">
        <v>3874</v>
      </c>
      <c r="E15" s="22"/>
      <c r="F15" s="29" t="s">
        <v>31</v>
      </c>
      <c r="H15" s="15"/>
    </row>
    <row r="16" spans="1:8" s="2" customFormat="1" ht="26.1" customHeight="1">
      <c r="A16" s="16" t="s">
        <v>26</v>
      </c>
      <c r="B16" s="11">
        <v>67</v>
      </c>
      <c r="C16" s="11">
        <v>2468</v>
      </c>
      <c r="D16" s="11">
        <v>16</v>
      </c>
      <c r="E16" s="28">
        <f t="shared" si="1"/>
        <v>0.64829821717990277</v>
      </c>
      <c r="F16" s="29">
        <f t="shared" si="0"/>
        <v>-76.119402985074629</v>
      </c>
      <c r="H16" s="12"/>
    </row>
    <row r="17" spans="1:8" ht="26.1" customHeight="1">
      <c r="A17" s="13" t="s">
        <v>9</v>
      </c>
      <c r="B17" s="14">
        <v>67</v>
      </c>
      <c r="C17" s="14">
        <v>2468</v>
      </c>
      <c r="D17" s="14">
        <v>16</v>
      </c>
      <c r="E17" s="22">
        <f t="shared" si="1"/>
        <v>0.64829821717990277</v>
      </c>
      <c r="F17" s="29">
        <f t="shared" si="0"/>
        <v>-76.119402985074629</v>
      </c>
      <c r="H17" s="15"/>
    </row>
    <row r="18" spans="1:8" s="2" customFormat="1" ht="26.1" customHeight="1">
      <c r="A18" s="20" t="s">
        <v>27</v>
      </c>
      <c r="B18" s="11"/>
      <c r="C18" s="11"/>
      <c r="D18" s="11"/>
      <c r="E18" s="28"/>
      <c r="F18" s="29"/>
      <c r="H18" s="12"/>
    </row>
    <row r="19" spans="1:8" s="2" customFormat="1" ht="26.1" customHeight="1">
      <c r="A19" s="13" t="s">
        <v>10</v>
      </c>
      <c r="B19" s="13"/>
      <c r="C19" s="14"/>
      <c r="D19" s="14"/>
      <c r="E19" s="22"/>
      <c r="F19" s="29"/>
      <c r="H19" s="12"/>
    </row>
    <row r="20" spans="1:8" s="2" customFormat="1" ht="26.1" customHeight="1">
      <c r="A20" s="20" t="s">
        <v>28</v>
      </c>
      <c r="B20" s="11">
        <v>2597</v>
      </c>
      <c r="C20" s="11">
        <v>2377</v>
      </c>
      <c r="D20" s="30">
        <v>68644</v>
      </c>
      <c r="E20" s="28">
        <f t="shared" si="1"/>
        <v>2887.8418174169119</v>
      </c>
      <c r="F20" s="29">
        <f t="shared" si="0"/>
        <v>2543.2036965729685</v>
      </c>
      <c r="H20" s="12"/>
    </row>
    <row r="21" spans="1:8" s="2" customFormat="1" ht="26.1" customHeight="1">
      <c r="A21" s="26" t="s">
        <v>13</v>
      </c>
      <c r="B21" s="11"/>
      <c r="C21" s="25">
        <v>47</v>
      </c>
      <c r="D21" s="25">
        <v>66711</v>
      </c>
      <c r="E21" s="22">
        <f t="shared" si="1"/>
        <v>141938.29787234042</v>
      </c>
      <c r="F21" s="29" t="s">
        <v>31</v>
      </c>
      <c r="H21" s="12"/>
    </row>
    <row r="22" spans="1:8" ht="26.1" customHeight="1">
      <c r="A22" s="26" t="s">
        <v>14</v>
      </c>
      <c r="B22" s="13">
        <v>2597</v>
      </c>
      <c r="C22" s="25">
        <v>2330</v>
      </c>
      <c r="D22" s="25">
        <v>1933</v>
      </c>
      <c r="E22" s="22">
        <f t="shared" si="1"/>
        <v>82.961373390557938</v>
      </c>
      <c r="F22" s="29">
        <f t="shared" si="0"/>
        <v>-25.567963034270313</v>
      </c>
      <c r="H22" s="15"/>
    </row>
    <row r="23" spans="1:8" s="2" customFormat="1" ht="26.1" customHeight="1">
      <c r="A23" s="20" t="s">
        <v>29</v>
      </c>
      <c r="B23" s="11">
        <v>2280</v>
      </c>
      <c r="C23" s="11">
        <v>26</v>
      </c>
      <c r="D23" s="11">
        <v>3689</v>
      </c>
      <c r="E23" s="28">
        <f t="shared" si="1"/>
        <v>14188.461538461539</v>
      </c>
      <c r="F23" s="29">
        <f t="shared" si="0"/>
        <v>61.798245614035082</v>
      </c>
      <c r="H23" s="12"/>
    </row>
    <row r="24" spans="1:8" s="2" customFormat="1" ht="26.1" customHeight="1">
      <c r="A24" s="20" t="s">
        <v>30</v>
      </c>
      <c r="B24" s="11">
        <v>24</v>
      </c>
      <c r="C24" s="11"/>
      <c r="D24" s="30">
        <v>79</v>
      </c>
      <c r="E24" s="28"/>
      <c r="F24" s="29" t="s">
        <v>31</v>
      </c>
      <c r="H24" s="12"/>
    </row>
    <row r="25" spans="1:8" s="2" customFormat="1" ht="26.1" customHeight="1">
      <c r="A25" s="27" t="s">
        <v>15</v>
      </c>
      <c r="B25" s="11"/>
      <c r="C25" s="11"/>
      <c r="D25" s="30">
        <v>11017</v>
      </c>
      <c r="E25" s="28"/>
      <c r="F25" s="29" t="s">
        <v>31</v>
      </c>
      <c r="H25" s="12"/>
    </row>
    <row r="26" spans="1:8" s="2" customFormat="1" ht="26.1" customHeight="1">
      <c r="A26" s="24" t="s">
        <v>16</v>
      </c>
      <c r="B26" s="11"/>
      <c r="C26" s="14"/>
      <c r="D26" s="25">
        <v>9907</v>
      </c>
      <c r="E26" s="22"/>
      <c r="F26" s="29" t="s">
        <v>31</v>
      </c>
      <c r="H26" s="12"/>
    </row>
    <row r="27" spans="1:8" s="2" customFormat="1" ht="26.1" customHeight="1">
      <c r="A27" s="24" t="s">
        <v>17</v>
      </c>
      <c r="B27" s="11"/>
      <c r="C27" s="14"/>
      <c r="D27" s="25">
        <v>1110</v>
      </c>
      <c r="E27" s="22"/>
      <c r="F27" s="29" t="s">
        <v>31</v>
      </c>
      <c r="H27" s="12"/>
    </row>
  </sheetData>
  <mergeCells count="2">
    <mergeCell ref="A1:F1"/>
    <mergeCell ref="A2:F2"/>
  </mergeCells>
  <phoneticPr fontId="16" type="noConversion"/>
  <printOptions horizontalCentered="1"/>
  <pageMargins left="0.82677165354330695" right="0.55118110236220497" top="0.55118110236220497" bottom="0.511811023622047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13</vt:lpstr>
      <vt:lpstr>'13'!Print_Area</vt:lpstr>
      <vt:lpstr>'13'!Print_Titles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dcterms:created xsi:type="dcterms:W3CDTF">2006-09-13T11:21:00Z</dcterms:created>
  <dcterms:modified xsi:type="dcterms:W3CDTF">2021-09-29T08:46:06Z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