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00" windowHeight="8100" firstSheet="1" activeTab="1"/>
  </bookViews>
  <sheets>
    <sheet name="Define" sheetId="49" state="hidden" r:id="rId1"/>
    <sheet name="Sheet2" sheetId="56" r:id="rId2"/>
    <sheet name="Shee1" sheetId="54" r:id="rId3"/>
  </sheets>
  <externalReferences>
    <externalReference r:id="rId4"/>
    <externalReference r:id="rId5"/>
    <externalReference r:id="rId6"/>
  </externalReferences>
  <definedNames>
    <definedName name="_xlnm._FilterDatabase" localSheetId="2" hidden="1">Shee1!$A$4:$H$1304</definedName>
    <definedName name="_xlnm._FilterDatabase" localSheetId="1" hidden="1">Sheet2!$A$5:$I$36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G1268" i="56"/>
  <c r="F1268"/>
  <c r="E1268"/>
  <c r="C1268"/>
  <c r="E1267"/>
  <c r="E1266"/>
  <c r="D1266"/>
  <c r="F1266" s="1"/>
  <c r="C1266"/>
  <c r="G1265"/>
  <c r="E1265"/>
  <c r="C1265"/>
  <c r="F1265" s="1"/>
  <c r="E1264"/>
  <c r="D1264"/>
  <c r="F1264" s="1"/>
  <c r="C1264"/>
  <c r="G1263"/>
  <c r="F1263"/>
  <c r="E1263"/>
  <c r="C1263"/>
  <c r="E1262"/>
  <c r="E1261"/>
  <c r="G1260"/>
  <c r="E1260"/>
  <c r="F1259"/>
  <c r="E1259"/>
  <c r="D1259"/>
  <c r="G1259" s="1"/>
  <c r="C1259"/>
  <c r="G1258"/>
  <c r="E1258"/>
  <c r="D1258"/>
  <c r="C1258"/>
  <c r="F1258" s="1"/>
  <c r="E1257"/>
  <c r="C1257"/>
  <c r="E1256"/>
  <c r="G1255"/>
  <c r="E1255"/>
  <c r="E1254"/>
  <c r="G1253"/>
  <c r="F1253"/>
  <c r="E1253"/>
  <c r="E1252"/>
  <c r="D1252"/>
  <c r="F1252" s="1"/>
  <c r="C1252"/>
  <c r="G1251"/>
  <c r="E1251"/>
  <c r="E1250"/>
  <c r="G1249"/>
  <c r="E1249"/>
  <c r="G1248"/>
  <c r="E1248"/>
  <c r="D1248"/>
  <c r="E1247"/>
  <c r="E1246"/>
  <c r="E1245"/>
  <c r="E1244"/>
  <c r="E1243"/>
  <c r="E1242"/>
  <c r="E1241"/>
  <c r="E1240"/>
  <c r="E1239"/>
  <c r="E1238"/>
  <c r="E1237"/>
  <c r="G1236"/>
  <c r="F1236"/>
  <c r="E1236"/>
  <c r="E1235"/>
  <c r="D1235"/>
  <c r="G1235" s="1"/>
  <c r="C1235"/>
  <c r="E1234"/>
  <c r="E1233"/>
  <c r="E1232"/>
  <c r="E1231"/>
  <c r="E1230"/>
  <c r="E1229"/>
  <c r="E1228"/>
  <c r="C1228"/>
  <c r="E1227"/>
  <c r="D1227"/>
  <c r="C1227"/>
  <c r="E1226"/>
  <c r="G1225"/>
  <c r="E1225"/>
  <c r="C1225"/>
  <c r="F1225" s="1"/>
  <c r="E1224"/>
  <c r="E1223"/>
  <c r="G1222"/>
  <c r="F1222"/>
  <c r="E1222"/>
  <c r="F1221"/>
  <c r="E1221"/>
  <c r="D1221"/>
  <c r="G1221" s="1"/>
  <c r="C1221"/>
  <c r="G1220"/>
  <c r="E1220"/>
  <c r="G1219"/>
  <c r="E1219"/>
  <c r="C1219"/>
  <c r="F1219" s="1"/>
  <c r="G1218"/>
  <c r="F1218"/>
  <c r="E1218"/>
  <c r="G1217"/>
  <c r="E1217"/>
  <c r="G1216"/>
  <c r="F1216"/>
  <c r="E1216"/>
  <c r="E1215"/>
  <c r="D1215"/>
  <c r="F1215" s="1"/>
  <c r="C1215"/>
  <c r="G1214"/>
  <c r="E1214"/>
  <c r="C1214"/>
  <c r="E1213"/>
  <c r="E1212"/>
  <c r="E1211"/>
  <c r="E1210"/>
  <c r="G1209"/>
  <c r="E1209"/>
  <c r="C1209"/>
  <c r="F1209" s="1"/>
  <c r="E1208"/>
  <c r="E1207"/>
  <c r="E1206"/>
  <c r="E1205"/>
  <c r="G1204"/>
  <c r="E1204"/>
  <c r="C1204"/>
  <c r="F1204" s="1"/>
  <c r="E1203"/>
  <c r="D1203"/>
  <c r="F1203" s="1"/>
  <c r="C1203"/>
  <c r="E1202"/>
  <c r="C1202"/>
  <c r="E1201"/>
  <c r="E1200"/>
  <c r="E1199"/>
  <c r="E1198"/>
  <c r="E1197"/>
  <c r="E1196"/>
  <c r="E1195"/>
  <c r="E1194"/>
  <c r="E1193"/>
  <c r="E1192"/>
  <c r="E1191"/>
  <c r="E1190"/>
  <c r="E1189"/>
  <c r="D1189"/>
  <c r="G1188"/>
  <c r="E1188"/>
  <c r="E1187"/>
  <c r="E1186"/>
  <c r="E1185"/>
  <c r="G1184"/>
  <c r="F1184"/>
  <c r="E1184"/>
  <c r="C1184"/>
  <c r="F1183"/>
  <c r="E1183"/>
  <c r="D1183"/>
  <c r="G1183" s="1"/>
  <c r="E1182"/>
  <c r="E1181"/>
  <c r="E1180"/>
  <c r="E1179"/>
  <c r="E1178"/>
  <c r="E1177"/>
  <c r="D1177"/>
  <c r="D1158" s="1"/>
  <c r="G1176"/>
  <c r="F1176"/>
  <c r="E1176"/>
  <c r="E1175"/>
  <c r="E1174"/>
  <c r="E1173"/>
  <c r="G1172"/>
  <c r="E1172"/>
  <c r="E1171"/>
  <c r="E1170"/>
  <c r="E1169"/>
  <c r="E1168"/>
  <c r="E1167"/>
  <c r="E1166"/>
  <c r="E1165"/>
  <c r="E1164"/>
  <c r="E1163"/>
  <c r="E1162"/>
  <c r="E1161"/>
  <c r="G1160"/>
  <c r="F1160"/>
  <c r="E1160"/>
  <c r="G1159"/>
  <c r="F1159"/>
  <c r="E1159"/>
  <c r="D1159"/>
  <c r="E1158"/>
  <c r="C1158"/>
  <c r="E1157"/>
  <c r="E1156"/>
  <c r="E1155"/>
  <c r="E1154"/>
  <c r="D1154"/>
  <c r="D1138" s="1"/>
  <c r="E1153"/>
  <c r="E1152"/>
  <c r="G1151"/>
  <c r="F1151"/>
  <c r="E1151"/>
  <c r="C1151"/>
  <c r="G1150"/>
  <c r="F1150"/>
  <c r="E1150"/>
  <c r="D1150"/>
  <c r="E1149"/>
  <c r="E1148"/>
  <c r="E1147"/>
  <c r="E1146"/>
  <c r="C1146"/>
  <c r="F1145"/>
  <c r="E1145"/>
  <c r="C1145"/>
  <c r="G1144"/>
  <c r="F1144"/>
  <c r="E1144"/>
  <c r="C1144"/>
  <c r="E1143"/>
  <c r="E1142"/>
  <c r="E1141"/>
  <c r="E1140"/>
  <c r="G1139"/>
  <c r="F1139"/>
  <c r="E1139"/>
  <c r="D1139"/>
  <c r="E1138"/>
  <c r="C1138"/>
  <c r="E1137"/>
  <c r="G1136"/>
  <c r="E1136"/>
  <c r="E1135"/>
  <c r="E1134"/>
  <c r="E1133"/>
  <c r="E1132"/>
  <c r="G1131"/>
  <c r="E1131"/>
  <c r="C1131"/>
  <c r="E1130"/>
  <c r="E1129"/>
  <c r="E1128"/>
  <c r="E1127"/>
  <c r="E1126"/>
  <c r="E1125"/>
  <c r="E1124"/>
  <c r="F1123"/>
  <c r="E1123"/>
  <c r="G1122"/>
  <c r="F1122"/>
  <c r="E1122"/>
  <c r="D1122"/>
  <c r="F1121"/>
  <c r="E1121"/>
  <c r="C1121"/>
  <c r="E1120"/>
  <c r="G1119"/>
  <c r="E1119"/>
  <c r="C1119"/>
  <c r="E1118"/>
  <c r="E1117"/>
  <c r="E1116"/>
  <c r="E1115"/>
  <c r="E1114"/>
  <c r="G1113"/>
  <c r="E1113"/>
  <c r="E1112"/>
  <c r="E1111"/>
  <c r="E1110"/>
  <c r="E1109"/>
  <c r="E1108"/>
  <c r="E1107"/>
  <c r="E1106"/>
  <c r="G1105"/>
  <c r="E1105"/>
  <c r="E1104"/>
  <c r="F1103"/>
  <c r="E1103"/>
  <c r="C1103"/>
  <c r="E1102"/>
  <c r="E1101"/>
  <c r="G1100"/>
  <c r="E1100"/>
  <c r="C1100"/>
  <c r="F1100" s="1"/>
  <c r="F1099"/>
  <c r="E1099"/>
  <c r="E1098"/>
  <c r="E1097"/>
  <c r="G1096"/>
  <c r="F1096"/>
  <c r="E1096"/>
  <c r="G1095"/>
  <c r="F1095"/>
  <c r="E1095"/>
  <c r="D1095"/>
  <c r="G1094"/>
  <c r="E1094"/>
  <c r="D1094"/>
  <c r="C1094"/>
  <c r="F1094" s="1"/>
  <c r="E1093"/>
  <c r="E1092"/>
  <c r="E1091"/>
  <c r="E1090"/>
  <c r="E1089"/>
  <c r="E1088"/>
  <c r="E1087"/>
  <c r="E1086"/>
  <c r="E1085"/>
  <c r="E1084"/>
  <c r="D1084"/>
  <c r="E1083"/>
  <c r="E1082"/>
  <c r="E1081"/>
  <c r="D1081"/>
  <c r="E1080"/>
  <c r="E1079"/>
  <c r="E1078"/>
  <c r="D1078"/>
  <c r="G1077"/>
  <c r="E1077"/>
  <c r="E1076"/>
  <c r="E1075"/>
  <c r="E1074"/>
  <c r="E1073"/>
  <c r="E1072"/>
  <c r="D1072"/>
  <c r="G1072" s="1"/>
  <c r="E1071"/>
  <c r="E1070"/>
  <c r="E1069"/>
  <c r="E1068"/>
  <c r="E1067"/>
  <c r="E1066"/>
  <c r="E1065"/>
  <c r="E1064"/>
  <c r="E1063"/>
  <c r="E1062"/>
  <c r="D1062"/>
  <c r="G1061"/>
  <c r="F1061"/>
  <c r="E1061"/>
  <c r="C1061"/>
  <c r="E1060"/>
  <c r="E1059"/>
  <c r="E1058"/>
  <c r="E1057"/>
  <c r="G1056"/>
  <c r="F1056"/>
  <c r="E1056"/>
  <c r="F1055"/>
  <c r="E1055"/>
  <c r="D1055"/>
  <c r="G1055" s="1"/>
  <c r="E1054"/>
  <c r="C1054"/>
  <c r="F1053"/>
  <c r="E1053"/>
  <c r="C1053"/>
  <c r="E1052"/>
  <c r="F1051"/>
  <c r="E1051"/>
  <c r="D1051"/>
  <c r="G1050"/>
  <c r="F1050"/>
  <c r="E1050"/>
  <c r="C1050"/>
  <c r="E1049"/>
  <c r="E1048"/>
  <c r="E1047"/>
  <c r="E1046"/>
  <c r="F1045"/>
  <c r="E1045"/>
  <c r="D1045"/>
  <c r="G1045" s="1"/>
  <c r="G1044"/>
  <c r="F1044"/>
  <c r="E1044"/>
  <c r="C1044"/>
  <c r="E1043"/>
  <c r="E1042"/>
  <c r="E1041"/>
  <c r="E1040"/>
  <c r="E1039"/>
  <c r="E1038"/>
  <c r="E1037"/>
  <c r="G1036"/>
  <c r="F1036"/>
  <c r="E1036"/>
  <c r="E1035"/>
  <c r="D1035"/>
  <c r="F1035" s="1"/>
  <c r="E1034"/>
  <c r="D1034"/>
  <c r="F1034" s="1"/>
  <c r="C1034"/>
  <c r="G1033"/>
  <c r="E1033"/>
  <c r="E1032"/>
  <c r="E1031"/>
  <c r="E1030"/>
  <c r="E1029"/>
  <c r="G1028"/>
  <c r="E1028"/>
  <c r="D1028"/>
  <c r="E1027"/>
  <c r="C1027"/>
  <c r="F1027" s="1"/>
  <c r="E1026"/>
  <c r="E1025"/>
  <c r="C1025"/>
  <c r="F1025" s="1"/>
  <c r="E1024"/>
  <c r="E1023"/>
  <c r="E1022"/>
  <c r="F1021"/>
  <c r="E1021"/>
  <c r="E1020"/>
  <c r="D1020"/>
  <c r="F1020" s="1"/>
  <c r="E1019"/>
  <c r="E1018"/>
  <c r="E1017"/>
  <c r="E1016"/>
  <c r="E1015"/>
  <c r="E1014"/>
  <c r="E1013"/>
  <c r="D1013"/>
  <c r="F1012"/>
  <c r="E1012"/>
  <c r="E1011"/>
  <c r="E1010"/>
  <c r="E1009"/>
  <c r="E1008"/>
  <c r="E1007"/>
  <c r="E1006"/>
  <c r="E1005"/>
  <c r="E1004"/>
  <c r="G1003"/>
  <c r="F1003"/>
  <c r="E1003"/>
  <c r="F1002"/>
  <c r="E1002"/>
  <c r="D1002"/>
  <c r="G1002" s="1"/>
  <c r="E1001"/>
  <c r="E1000"/>
  <c r="E999"/>
  <c r="E998"/>
  <c r="E997"/>
  <c r="D997"/>
  <c r="E996"/>
  <c r="E995"/>
  <c r="E994"/>
  <c r="E993"/>
  <c r="E992"/>
  <c r="E991"/>
  <c r="E990"/>
  <c r="E989"/>
  <c r="E988"/>
  <c r="E987"/>
  <c r="E986"/>
  <c r="E985"/>
  <c r="E984"/>
  <c r="E983"/>
  <c r="E982"/>
  <c r="E981"/>
  <c r="D981"/>
  <c r="E980"/>
  <c r="E979"/>
  <c r="E978"/>
  <c r="E977"/>
  <c r="E976"/>
  <c r="E975"/>
  <c r="E974"/>
  <c r="E973"/>
  <c r="E972"/>
  <c r="E971"/>
  <c r="D971"/>
  <c r="E970"/>
  <c r="D970"/>
  <c r="G970" s="1"/>
  <c r="C970"/>
  <c r="F970" s="1"/>
  <c r="G969"/>
  <c r="E969"/>
  <c r="G968"/>
  <c r="F968"/>
  <c r="E968"/>
  <c r="C968"/>
  <c r="G967"/>
  <c r="F967"/>
  <c r="E967"/>
  <c r="D967"/>
  <c r="E966"/>
  <c r="E965"/>
  <c r="G964"/>
  <c r="E964"/>
  <c r="E963"/>
  <c r="G962"/>
  <c r="E962"/>
  <c r="D962"/>
  <c r="E961"/>
  <c r="E960"/>
  <c r="E959"/>
  <c r="E958"/>
  <c r="E957"/>
  <c r="E956"/>
  <c r="E955"/>
  <c r="D955"/>
  <c r="F954"/>
  <c r="E954"/>
  <c r="C954"/>
  <c r="E953"/>
  <c r="C953"/>
  <c r="F953" s="1"/>
  <c r="E952"/>
  <c r="E951"/>
  <c r="F950"/>
  <c r="E950"/>
  <c r="D950"/>
  <c r="E949"/>
  <c r="E948"/>
  <c r="E947"/>
  <c r="E946"/>
  <c r="E945"/>
  <c r="E944"/>
  <c r="E943"/>
  <c r="E942"/>
  <c r="E941"/>
  <c r="E940"/>
  <c r="D940"/>
  <c r="E939"/>
  <c r="E938"/>
  <c r="E937"/>
  <c r="E936"/>
  <c r="E935"/>
  <c r="E934"/>
  <c r="E933"/>
  <c r="E932"/>
  <c r="E931"/>
  <c r="E930"/>
  <c r="D930"/>
  <c r="D906" s="1"/>
  <c r="G906" s="1"/>
  <c r="F929"/>
  <c r="E929"/>
  <c r="C929"/>
  <c r="E928"/>
  <c r="E927"/>
  <c r="E926"/>
  <c r="E925"/>
  <c r="E924"/>
  <c r="E923"/>
  <c r="E922"/>
  <c r="E921"/>
  <c r="E920"/>
  <c r="E919"/>
  <c r="E918"/>
  <c r="E917"/>
  <c r="E916"/>
  <c r="E915"/>
  <c r="C915"/>
  <c r="E914"/>
  <c r="C914"/>
  <c r="E913"/>
  <c r="C913"/>
  <c r="E912"/>
  <c r="C912"/>
  <c r="F912" s="1"/>
  <c r="E911"/>
  <c r="C911"/>
  <c r="F911" s="1"/>
  <c r="E910"/>
  <c r="E909"/>
  <c r="G908"/>
  <c r="F908"/>
  <c r="E908"/>
  <c r="E907"/>
  <c r="D907"/>
  <c r="F907" s="1"/>
  <c r="E906"/>
  <c r="C906"/>
  <c r="G905"/>
  <c r="F905"/>
  <c r="E905"/>
  <c r="C905"/>
  <c r="E904"/>
  <c r="G903"/>
  <c r="F903"/>
  <c r="E903"/>
  <c r="D903"/>
  <c r="E902"/>
  <c r="E901"/>
  <c r="E900"/>
  <c r="D900"/>
  <c r="G899"/>
  <c r="F899"/>
  <c r="E899"/>
  <c r="C899"/>
  <c r="E898"/>
  <c r="G897"/>
  <c r="E897"/>
  <c r="G896"/>
  <c r="E896"/>
  <c r="E895"/>
  <c r="G894"/>
  <c r="E894"/>
  <c r="G893"/>
  <c r="F893"/>
  <c r="E893"/>
  <c r="D893"/>
  <c r="E892"/>
  <c r="E891"/>
  <c r="E890"/>
  <c r="E889"/>
  <c r="C889"/>
  <c r="F889" s="1"/>
  <c r="E888"/>
  <c r="C888"/>
  <c r="G887"/>
  <c r="F887"/>
  <c r="E887"/>
  <c r="F886"/>
  <c r="E886"/>
  <c r="D886"/>
  <c r="G886" s="1"/>
  <c r="G885"/>
  <c r="F885"/>
  <c r="E885"/>
  <c r="C885"/>
  <c r="G884"/>
  <c r="E884"/>
  <c r="C884"/>
  <c r="E883"/>
  <c r="C883"/>
  <c r="E882"/>
  <c r="C882"/>
  <c r="E881"/>
  <c r="C881"/>
  <c r="E880"/>
  <c r="C880"/>
  <c r="G879"/>
  <c r="E879"/>
  <c r="C879"/>
  <c r="E878"/>
  <c r="E877"/>
  <c r="G876"/>
  <c r="F876"/>
  <c r="E876"/>
  <c r="E875"/>
  <c r="D875"/>
  <c r="F875" s="1"/>
  <c r="E874"/>
  <c r="C874"/>
  <c r="F874" s="1"/>
  <c r="E873"/>
  <c r="E872"/>
  <c r="C872"/>
  <c r="E871"/>
  <c r="C871"/>
  <c r="E870"/>
  <c r="C870"/>
  <c r="E869"/>
  <c r="E868"/>
  <c r="C868"/>
  <c r="E867"/>
  <c r="C867"/>
  <c r="F867" s="1"/>
  <c r="E866"/>
  <c r="C866"/>
  <c r="E865"/>
  <c r="C865"/>
  <c r="E864"/>
  <c r="C864"/>
  <c r="F863"/>
  <c r="E863"/>
  <c r="C863"/>
  <c r="E862"/>
  <c r="C862"/>
  <c r="F861"/>
  <c r="E861"/>
  <c r="C861"/>
  <c r="E860"/>
  <c r="C860"/>
  <c r="E859"/>
  <c r="C859"/>
  <c r="E858"/>
  <c r="C858"/>
  <c r="E857"/>
  <c r="C857"/>
  <c r="F857" s="1"/>
  <c r="E856"/>
  <c r="C856"/>
  <c r="E855"/>
  <c r="C855"/>
  <c r="E854"/>
  <c r="C854"/>
  <c r="E853"/>
  <c r="C853"/>
  <c r="E852"/>
  <c r="C852"/>
  <c r="E851"/>
  <c r="C851"/>
  <c r="E850"/>
  <c r="E849"/>
  <c r="F848"/>
  <c r="E848"/>
  <c r="E847"/>
  <c r="D847"/>
  <c r="D795" s="1"/>
  <c r="G795" s="1"/>
  <c r="G846"/>
  <c r="E846"/>
  <c r="C846"/>
  <c r="F846" s="1"/>
  <c r="E845"/>
  <c r="C845"/>
  <c r="E844"/>
  <c r="C844"/>
  <c r="E843"/>
  <c r="C843"/>
  <c r="E842"/>
  <c r="C842"/>
  <c r="E841"/>
  <c r="C841"/>
  <c r="E840"/>
  <c r="C840"/>
  <c r="E839"/>
  <c r="E838"/>
  <c r="E837"/>
  <c r="E836"/>
  <c r="E835"/>
  <c r="E834"/>
  <c r="C834"/>
  <c r="F834" s="1"/>
  <c r="E833"/>
  <c r="C833"/>
  <c r="E832"/>
  <c r="C832"/>
  <c r="F831"/>
  <c r="E831"/>
  <c r="C831"/>
  <c r="E830"/>
  <c r="C830"/>
  <c r="E829"/>
  <c r="C829"/>
  <c r="F829" s="1"/>
  <c r="E828"/>
  <c r="C828"/>
  <c r="E827"/>
  <c r="C827"/>
  <c r="F827" s="1"/>
  <c r="E826"/>
  <c r="C826"/>
  <c r="E825"/>
  <c r="E824"/>
  <c r="F823"/>
  <c r="E823"/>
  <c r="G822"/>
  <c r="F822"/>
  <c r="E822"/>
  <c r="D822"/>
  <c r="G821"/>
  <c r="F821"/>
  <c r="E821"/>
  <c r="C821"/>
  <c r="E820"/>
  <c r="C820"/>
  <c r="E819"/>
  <c r="C819"/>
  <c r="F819" s="1"/>
  <c r="E818"/>
  <c r="C818"/>
  <c r="E817"/>
  <c r="F816"/>
  <c r="E816"/>
  <c r="C816"/>
  <c r="E815"/>
  <c r="C815"/>
  <c r="F815" s="1"/>
  <c r="E814"/>
  <c r="C814"/>
  <c r="F813"/>
  <c r="E813"/>
  <c r="C813"/>
  <c r="E812"/>
  <c r="C812"/>
  <c r="F812" s="1"/>
  <c r="E811"/>
  <c r="C811"/>
  <c r="E810"/>
  <c r="C810"/>
  <c r="E809"/>
  <c r="C809"/>
  <c r="F809" s="1"/>
  <c r="E808"/>
  <c r="C808"/>
  <c r="E807"/>
  <c r="C807"/>
  <c r="E806"/>
  <c r="C806"/>
  <c r="E805"/>
  <c r="C805"/>
  <c r="F804"/>
  <c r="E804"/>
  <c r="C804"/>
  <c r="F803"/>
  <c r="E803"/>
  <c r="C803"/>
  <c r="E802"/>
  <c r="C802"/>
  <c r="F802" s="1"/>
  <c r="E801"/>
  <c r="C801"/>
  <c r="F800"/>
  <c r="E800"/>
  <c r="C800"/>
  <c r="E799"/>
  <c r="E798"/>
  <c r="G797"/>
  <c r="F797"/>
  <c r="E797"/>
  <c r="G796"/>
  <c r="F796"/>
  <c r="E796"/>
  <c r="D796"/>
  <c r="E795"/>
  <c r="C795"/>
  <c r="F795" s="1"/>
  <c r="G794"/>
  <c r="E794"/>
  <c r="G793"/>
  <c r="E793"/>
  <c r="G792"/>
  <c r="E792"/>
  <c r="G791"/>
  <c r="F791"/>
  <c r="E791"/>
  <c r="C791"/>
  <c r="G790"/>
  <c r="E790"/>
  <c r="E789"/>
  <c r="D789"/>
  <c r="G789" s="1"/>
  <c r="C789"/>
  <c r="F789" s="1"/>
  <c r="G788"/>
  <c r="E788"/>
  <c r="G787"/>
  <c r="F787"/>
  <c r="E787"/>
  <c r="C787"/>
  <c r="E786"/>
  <c r="E785"/>
  <c r="E784"/>
  <c r="E783"/>
  <c r="E782"/>
  <c r="G781"/>
  <c r="E781"/>
  <c r="C781"/>
  <c r="F781" s="1"/>
  <c r="G780"/>
  <c r="E780"/>
  <c r="C780"/>
  <c r="F780" s="1"/>
  <c r="E779"/>
  <c r="G778"/>
  <c r="E778"/>
  <c r="C778"/>
  <c r="F778" s="1"/>
  <c r="E777"/>
  <c r="D777"/>
  <c r="G777" s="1"/>
  <c r="C777"/>
  <c r="F777" s="1"/>
  <c r="E776"/>
  <c r="C776"/>
  <c r="G775"/>
  <c r="E775"/>
  <c r="E774"/>
  <c r="C774"/>
  <c r="F774" s="1"/>
  <c r="E773"/>
  <c r="C773"/>
  <c r="E772"/>
  <c r="E771"/>
  <c r="E770"/>
  <c r="E769"/>
  <c r="E768"/>
  <c r="E767"/>
  <c r="E766"/>
  <c r="E765"/>
  <c r="E764"/>
  <c r="E763"/>
  <c r="C763"/>
  <c r="E762"/>
  <c r="C762"/>
  <c r="E761"/>
  <c r="E760"/>
  <c r="D760"/>
  <c r="C760"/>
  <c r="F760" s="1"/>
  <c r="E759"/>
  <c r="E758"/>
  <c r="E757"/>
  <c r="E756"/>
  <c r="E755"/>
  <c r="E754"/>
  <c r="G753"/>
  <c r="E753"/>
  <c r="G752"/>
  <c r="E752"/>
  <c r="D752"/>
  <c r="C752"/>
  <c r="E751"/>
  <c r="E750"/>
  <c r="E749"/>
  <c r="E748"/>
  <c r="E747"/>
  <c r="D747"/>
  <c r="C747"/>
  <c r="E746"/>
  <c r="E745"/>
  <c r="E744"/>
  <c r="D744"/>
  <c r="C744"/>
  <c r="G743"/>
  <c r="E743"/>
  <c r="E742"/>
  <c r="E741"/>
  <c r="E740"/>
  <c r="E739"/>
  <c r="E738"/>
  <c r="D738"/>
  <c r="G738" s="1"/>
  <c r="C738"/>
  <c r="G737"/>
  <c r="E737"/>
  <c r="E736"/>
  <c r="E735"/>
  <c r="E734"/>
  <c r="E733"/>
  <c r="E732"/>
  <c r="E731"/>
  <c r="D731"/>
  <c r="G731" s="1"/>
  <c r="C731"/>
  <c r="G730"/>
  <c r="E730"/>
  <c r="G729"/>
  <c r="E729"/>
  <c r="G728"/>
  <c r="E728"/>
  <c r="C728"/>
  <c r="F728" s="1"/>
  <c r="G727"/>
  <c r="E727"/>
  <c r="C727"/>
  <c r="F727" s="1"/>
  <c r="E726"/>
  <c r="D726"/>
  <c r="G726" s="1"/>
  <c r="C726"/>
  <c r="F726" s="1"/>
  <c r="G725"/>
  <c r="F725"/>
  <c r="E725"/>
  <c r="C725"/>
  <c r="E724"/>
  <c r="E723"/>
  <c r="C723"/>
  <c r="E722"/>
  <c r="C722"/>
  <c r="G721"/>
  <c r="F721"/>
  <c r="E721"/>
  <c r="C721"/>
  <c r="E720"/>
  <c r="C720"/>
  <c r="G719"/>
  <c r="E719"/>
  <c r="E718"/>
  <c r="E717"/>
  <c r="D717"/>
  <c r="G717" s="1"/>
  <c r="C717"/>
  <c r="F717" s="1"/>
  <c r="G716"/>
  <c r="E716"/>
  <c r="C716"/>
  <c r="F716" s="1"/>
  <c r="E715"/>
  <c r="E714"/>
  <c r="G713"/>
  <c r="E713"/>
  <c r="D713"/>
  <c r="C713"/>
  <c r="F713" s="1"/>
  <c r="F712"/>
  <c r="E712"/>
  <c r="C712"/>
  <c r="G711"/>
  <c r="E711"/>
  <c r="E710"/>
  <c r="E709"/>
  <c r="G708"/>
  <c r="E708"/>
  <c r="G707"/>
  <c r="E707"/>
  <c r="E706"/>
  <c r="C706"/>
  <c r="E705"/>
  <c r="C705"/>
  <c r="G704"/>
  <c r="F704"/>
  <c r="E704"/>
  <c r="F703"/>
  <c r="E703"/>
  <c r="D703"/>
  <c r="G703" s="1"/>
  <c r="C703"/>
  <c r="E702"/>
  <c r="C702"/>
  <c r="F701"/>
  <c r="E701"/>
  <c r="C701"/>
  <c r="E700"/>
  <c r="G699"/>
  <c r="E699"/>
  <c r="E698"/>
  <c r="C698"/>
  <c r="E697"/>
  <c r="E696"/>
  <c r="E695"/>
  <c r="G694"/>
  <c r="E694"/>
  <c r="C694"/>
  <c r="E693"/>
  <c r="C693"/>
  <c r="E692"/>
  <c r="E691"/>
  <c r="D691"/>
  <c r="G691" s="1"/>
  <c r="C691"/>
  <c r="E690"/>
  <c r="G689"/>
  <c r="F689"/>
  <c r="E689"/>
  <c r="C689"/>
  <c r="F688"/>
  <c r="E688"/>
  <c r="D688"/>
  <c r="G688" s="1"/>
  <c r="C688"/>
  <c r="E687"/>
  <c r="E686"/>
  <c r="G685"/>
  <c r="E685"/>
  <c r="C685"/>
  <c r="F685" s="1"/>
  <c r="E684"/>
  <c r="D684"/>
  <c r="G684" s="1"/>
  <c r="C684"/>
  <c r="F684" s="1"/>
  <c r="G683"/>
  <c r="E683"/>
  <c r="G682"/>
  <c r="E682"/>
  <c r="G681"/>
  <c r="E681"/>
  <c r="G680"/>
  <c r="E680"/>
  <c r="D680"/>
  <c r="C680"/>
  <c r="E679"/>
  <c r="E678"/>
  <c r="G677"/>
  <c r="F677"/>
  <c r="E677"/>
  <c r="C677"/>
  <c r="G676"/>
  <c r="F676"/>
  <c r="E676"/>
  <c r="C676"/>
  <c r="F675"/>
  <c r="E675"/>
  <c r="D675"/>
  <c r="G675" s="1"/>
  <c r="C675"/>
  <c r="G674"/>
  <c r="E674"/>
  <c r="G673"/>
  <c r="E673"/>
  <c r="C673"/>
  <c r="F673" s="1"/>
  <c r="G672"/>
  <c r="E672"/>
  <c r="C672"/>
  <c r="F672" s="1"/>
  <c r="E671"/>
  <c r="D671"/>
  <c r="G671" s="1"/>
  <c r="C671"/>
  <c r="F671" s="1"/>
  <c r="E670"/>
  <c r="G669"/>
  <c r="E669"/>
  <c r="C669"/>
  <c r="E668"/>
  <c r="D668"/>
  <c r="G668" s="1"/>
  <c r="C668"/>
  <c r="G667"/>
  <c r="E667"/>
  <c r="F666"/>
  <c r="E666"/>
  <c r="C666"/>
  <c r="F665"/>
  <c r="E665"/>
  <c r="C665"/>
  <c r="G664"/>
  <c r="F664"/>
  <c r="E664"/>
  <c r="C664"/>
  <c r="G663"/>
  <c r="F663"/>
  <c r="E663"/>
  <c r="C663"/>
  <c r="G662"/>
  <c r="E662"/>
  <c r="C662"/>
  <c r="E661"/>
  <c r="C661"/>
  <c r="E660"/>
  <c r="C660"/>
  <c r="G659"/>
  <c r="E659"/>
  <c r="C659"/>
  <c r="F659" s="1"/>
  <c r="G658"/>
  <c r="E658"/>
  <c r="C658"/>
  <c r="F658" s="1"/>
  <c r="G657"/>
  <c r="E657"/>
  <c r="C657"/>
  <c r="F657" s="1"/>
  <c r="E656"/>
  <c r="D656"/>
  <c r="G656" s="1"/>
  <c r="C656"/>
  <c r="F656" s="1"/>
  <c r="G655"/>
  <c r="F655"/>
  <c r="E655"/>
  <c r="C655"/>
  <c r="G654"/>
  <c r="F654"/>
  <c r="E654"/>
  <c r="C654"/>
  <c r="E653"/>
  <c r="G652"/>
  <c r="E652"/>
  <c r="D652"/>
  <c r="C652"/>
  <c r="F652" s="1"/>
  <c r="G651"/>
  <c r="E651"/>
  <c r="C651"/>
  <c r="F651" s="1"/>
  <c r="E650"/>
  <c r="E649"/>
  <c r="E648"/>
  <c r="E647"/>
  <c r="F646"/>
  <c r="E646"/>
  <c r="C646"/>
  <c r="E645"/>
  <c r="C645"/>
  <c r="G644"/>
  <c r="E644"/>
  <c r="C644"/>
  <c r="F644" s="1"/>
  <c r="E643"/>
  <c r="C643"/>
  <c r="E642"/>
  <c r="C642"/>
  <c r="G641"/>
  <c r="E641"/>
  <c r="C641"/>
  <c r="F641" s="1"/>
  <c r="E640"/>
  <c r="C640"/>
  <c r="G639"/>
  <c r="F639"/>
  <c r="E639"/>
  <c r="C639"/>
  <c r="G638"/>
  <c r="E638"/>
  <c r="D638"/>
  <c r="C638"/>
  <c r="F638" s="1"/>
  <c r="G637"/>
  <c r="E637"/>
  <c r="C637"/>
  <c r="F637" s="1"/>
  <c r="E636"/>
  <c r="C636"/>
  <c r="E635"/>
  <c r="C635"/>
  <c r="G634"/>
  <c r="F634"/>
  <c r="E634"/>
  <c r="G633"/>
  <c r="E633"/>
  <c r="D633"/>
  <c r="C633"/>
  <c r="F633" s="1"/>
  <c r="E632"/>
  <c r="D632"/>
  <c r="G632" s="1"/>
  <c r="C632"/>
  <c r="F632" s="1"/>
  <c r="G631"/>
  <c r="E631"/>
  <c r="E630"/>
  <c r="C630"/>
  <c r="E629"/>
  <c r="C629"/>
  <c r="E628"/>
  <c r="D628"/>
  <c r="C628"/>
  <c r="G627"/>
  <c r="E627"/>
  <c r="E626"/>
  <c r="C626"/>
  <c r="G625"/>
  <c r="E625"/>
  <c r="F624"/>
  <c r="E624"/>
  <c r="C624"/>
  <c r="E623"/>
  <c r="C623"/>
  <c r="G622"/>
  <c r="E622"/>
  <c r="C622"/>
  <c r="G621"/>
  <c r="F621"/>
  <c r="E621"/>
  <c r="F620"/>
  <c r="E620"/>
  <c r="D620"/>
  <c r="C620"/>
  <c r="E619"/>
  <c r="G618"/>
  <c r="E618"/>
  <c r="E617"/>
  <c r="G616"/>
  <c r="E616"/>
  <c r="D616"/>
  <c r="C616"/>
  <c r="E615"/>
  <c r="G614"/>
  <c r="E614"/>
  <c r="G613"/>
  <c r="E613"/>
  <c r="G612"/>
  <c r="E612"/>
  <c r="D612"/>
  <c r="C612"/>
  <c r="E611"/>
  <c r="C611"/>
  <c r="E610"/>
  <c r="F609"/>
  <c r="E609"/>
  <c r="D609"/>
  <c r="C609"/>
  <c r="E608"/>
  <c r="E607"/>
  <c r="E606"/>
  <c r="D606"/>
  <c r="C606"/>
  <c r="G605"/>
  <c r="E605"/>
  <c r="C605"/>
  <c r="F605" s="1"/>
  <c r="E604"/>
  <c r="E603"/>
  <c r="D603"/>
  <c r="G603" s="1"/>
  <c r="C603"/>
  <c r="F603" s="1"/>
  <c r="G602"/>
  <c r="F602"/>
  <c r="E602"/>
  <c r="C602"/>
  <c r="G601"/>
  <c r="F601"/>
  <c r="E601"/>
  <c r="C601"/>
  <c r="F600"/>
  <c r="E600"/>
  <c r="D600"/>
  <c r="G600" s="1"/>
  <c r="C600"/>
  <c r="G599"/>
  <c r="F599"/>
  <c r="E599"/>
  <c r="C599"/>
  <c r="G598"/>
  <c r="F598"/>
  <c r="E598"/>
  <c r="C598"/>
  <c r="G597"/>
  <c r="E597"/>
  <c r="D597"/>
  <c r="C597"/>
  <c r="F597" s="1"/>
  <c r="E596"/>
  <c r="E595"/>
  <c r="C595"/>
  <c r="E594"/>
  <c r="C594"/>
  <c r="G593"/>
  <c r="F593"/>
  <c r="E593"/>
  <c r="E592"/>
  <c r="D592"/>
  <c r="G592" s="1"/>
  <c r="C592"/>
  <c r="F592" s="1"/>
  <c r="G591"/>
  <c r="E591"/>
  <c r="C591"/>
  <c r="F591" s="1"/>
  <c r="E590"/>
  <c r="C590"/>
  <c r="E589"/>
  <c r="C589"/>
  <c r="E588"/>
  <c r="C588"/>
  <c r="G587"/>
  <c r="F587"/>
  <c r="E587"/>
  <c r="C587"/>
  <c r="G586"/>
  <c r="E586"/>
  <c r="C586"/>
  <c r="E585"/>
  <c r="C585"/>
  <c r="G584"/>
  <c r="F584"/>
  <c r="E584"/>
  <c r="G583"/>
  <c r="E583"/>
  <c r="D583"/>
  <c r="C583"/>
  <c r="F583" s="1"/>
  <c r="E582"/>
  <c r="C582"/>
  <c r="G581"/>
  <c r="E581"/>
  <c r="G580"/>
  <c r="E580"/>
  <c r="C580"/>
  <c r="G579"/>
  <c r="F579"/>
  <c r="E579"/>
  <c r="C579"/>
  <c r="E578"/>
  <c r="C578"/>
  <c r="G577"/>
  <c r="E577"/>
  <c r="C577"/>
  <c r="F577" s="1"/>
  <c r="E576"/>
  <c r="C576"/>
  <c r="G575"/>
  <c r="E575"/>
  <c r="D575"/>
  <c r="C575"/>
  <c r="F575" s="1"/>
  <c r="G574"/>
  <c r="E574"/>
  <c r="C574"/>
  <c r="F574" s="1"/>
  <c r="E573"/>
  <c r="C573"/>
  <c r="G572"/>
  <c r="E572"/>
  <c r="C572"/>
  <c r="E571"/>
  <c r="C571"/>
  <c r="G570"/>
  <c r="F570"/>
  <c r="E570"/>
  <c r="C570"/>
  <c r="G569"/>
  <c r="F569"/>
  <c r="E569"/>
  <c r="C569"/>
  <c r="G568"/>
  <c r="E568"/>
  <c r="D568"/>
  <c r="C568"/>
  <c r="F568" s="1"/>
  <c r="G567"/>
  <c r="E567"/>
  <c r="E566"/>
  <c r="C566"/>
  <c r="G565"/>
  <c r="E565"/>
  <c r="C565"/>
  <c r="F565" s="1"/>
  <c r="G564"/>
  <c r="E564"/>
  <c r="G563"/>
  <c r="F563"/>
  <c r="E563"/>
  <c r="C563"/>
  <c r="E562"/>
  <c r="C562"/>
  <c r="G561"/>
  <c r="E561"/>
  <c r="C561"/>
  <c r="F561" s="1"/>
  <c r="E560"/>
  <c r="D560"/>
  <c r="G560" s="1"/>
  <c r="C560"/>
  <c r="F560" s="1"/>
  <c r="E559"/>
  <c r="C559"/>
  <c r="F559" s="1"/>
  <c r="E558"/>
  <c r="E557"/>
  <c r="E556"/>
  <c r="E555"/>
  <c r="E554"/>
  <c r="E553"/>
  <c r="E552"/>
  <c r="G551"/>
  <c r="F551"/>
  <c r="E551"/>
  <c r="C551"/>
  <c r="G550"/>
  <c r="E550"/>
  <c r="D550"/>
  <c r="C550"/>
  <c r="F550" s="1"/>
  <c r="E549"/>
  <c r="E548"/>
  <c r="E547"/>
  <c r="E546"/>
  <c r="D546"/>
  <c r="C546"/>
  <c r="G545"/>
  <c r="E545"/>
  <c r="C545"/>
  <c r="G544"/>
  <c r="E544"/>
  <c r="G543"/>
  <c r="F543"/>
  <c r="E543"/>
  <c r="C543"/>
  <c r="G542"/>
  <c r="F542"/>
  <c r="E542"/>
  <c r="C542"/>
  <c r="F541"/>
  <c r="E541"/>
  <c r="C541"/>
  <c r="E540"/>
  <c r="C540"/>
  <c r="G539"/>
  <c r="E539"/>
  <c r="C539"/>
  <c r="F539" s="1"/>
  <c r="G538"/>
  <c r="E538"/>
  <c r="C538"/>
  <c r="F538" s="1"/>
  <c r="E537"/>
  <c r="D537"/>
  <c r="G537" s="1"/>
  <c r="C537"/>
  <c r="F537" s="1"/>
  <c r="E536"/>
  <c r="E535"/>
  <c r="D535"/>
  <c r="C535"/>
  <c r="G534"/>
  <c r="E534"/>
  <c r="C534"/>
  <c r="F534" s="1"/>
  <c r="E533"/>
  <c r="C533"/>
  <c r="G532"/>
  <c r="F532"/>
  <c r="E532"/>
  <c r="C532"/>
  <c r="E531"/>
  <c r="C531"/>
  <c r="E530"/>
  <c r="C530"/>
  <c r="E529"/>
  <c r="C529"/>
  <c r="G528"/>
  <c r="F528"/>
  <c r="E528"/>
  <c r="E527"/>
  <c r="D527"/>
  <c r="G527" s="1"/>
  <c r="C527"/>
  <c r="F527" s="1"/>
  <c r="G526"/>
  <c r="E526"/>
  <c r="C526"/>
  <c r="F526" s="1"/>
  <c r="E525"/>
  <c r="C525"/>
  <c r="E524"/>
  <c r="E523"/>
  <c r="E522"/>
  <c r="E521"/>
  <c r="E520"/>
  <c r="C520"/>
  <c r="E519"/>
  <c r="C519"/>
  <c r="G518"/>
  <c r="F518"/>
  <c r="E518"/>
  <c r="C518"/>
  <c r="G517"/>
  <c r="F517"/>
  <c r="E517"/>
  <c r="C517"/>
  <c r="E516"/>
  <c r="E515"/>
  <c r="C515"/>
  <c r="G514"/>
  <c r="F514"/>
  <c r="E514"/>
  <c r="C514"/>
  <c r="E513"/>
  <c r="C513"/>
  <c r="F513" s="1"/>
  <c r="E512"/>
  <c r="C512"/>
  <c r="E511"/>
  <c r="C511"/>
  <c r="E510"/>
  <c r="C510"/>
  <c r="G509"/>
  <c r="F509"/>
  <c r="E509"/>
  <c r="F508"/>
  <c r="E508"/>
  <c r="D508"/>
  <c r="G508" s="1"/>
  <c r="C508"/>
  <c r="E507"/>
  <c r="C507"/>
  <c r="G506"/>
  <c r="E506"/>
  <c r="C506"/>
  <c r="F506" s="1"/>
  <c r="G505"/>
  <c r="E505"/>
  <c r="C505"/>
  <c r="F505" s="1"/>
  <c r="E504"/>
  <c r="E503"/>
  <c r="D503"/>
  <c r="G503" s="1"/>
  <c r="C503"/>
  <c r="F503" s="1"/>
  <c r="E502"/>
  <c r="C502"/>
  <c r="F502" s="1"/>
  <c r="G501"/>
  <c r="F501"/>
  <c r="E501"/>
  <c r="G500"/>
  <c r="E500"/>
  <c r="G499"/>
  <c r="E499"/>
  <c r="E498"/>
  <c r="C498"/>
  <c r="E497"/>
  <c r="C497"/>
  <c r="G496"/>
  <c r="F496"/>
  <c r="E496"/>
  <c r="G495"/>
  <c r="E495"/>
  <c r="D495"/>
  <c r="C495"/>
  <c r="F495" s="1"/>
  <c r="G494"/>
  <c r="E494"/>
  <c r="C494"/>
  <c r="F494" s="1"/>
  <c r="E493"/>
  <c r="E492"/>
  <c r="E491"/>
  <c r="E490"/>
  <c r="E489"/>
  <c r="C489"/>
  <c r="E488"/>
  <c r="G487"/>
  <c r="F487"/>
  <c r="E487"/>
  <c r="F486"/>
  <c r="E486"/>
  <c r="D486"/>
  <c r="G486" s="1"/>
  <c r="C486"/>
  <c r="G485"/>
  <c r="F485"/>
  <c r="E485"/>
  <c r="C485"/>
  <c r="E484"/>
  <c r="C484"/>
  <c r="G483"/>
  <c r="E483"/>
  <c r="C483"/>
  <c r="F483" s="1"/>
  <c r="G482"/>
  <c r="E482"/>
  <c r="C482"/>
  <c r="F482" s="1"/>
  <c r="E481"/>
  <c r="C481"/>
  <c r="G480"/>
  <c r="F480"/>
  <c r="E480"/>
  <c r="C480"/>
  <c r="E479"/>
  <c r="C479"/>
  <c r="E478"/>
  <c r="C478"/>
  <c r="G477"/>
  <c r="E477"/>
  <c r="C477"/>
  <c r="G476"/>
  <c r="F476"/>
  <c r="E476"/>
  <c r="E475"/>
  <c r="D475"/>
  <c r="F475" s="1"/>
  <c r="C475"/>
  <c r="E474"/>
  <c r="E473"/>
  <c r="G472"/>
  <c r="E472"/>
  <c r="C472"/>
  <c r="F472" s="1"/>
  <c r="G471"/>
  <c r="E471"/>
  <c r="C471"/>
  <c r="F471" s="1"/>
  <c r="E470"/>
  <c r="C470"/>
  <c r="E469"/>
  <c r="C469"/>
  <c r="E468"/>
  <c r="E467"/>
  <c r="D467"/>
  <c r="G467" s="1"/>
  <c r="C467"/>
  <c r="F467" s="1"/>
  <c r="G466"/>
  <c r="F466"/>
  <c r="E466"/>
  <c r="C466"/>
  <c r="G465"/>
  <c r="F465"/>
  <c r="E465"/>
  <c r="C465"/>
  <c r="G464"/>
  <c r="F464"/>
  <c r="E464"/>
  <c r="C464"/>
  <c r="E463"/>
  <c r="E462"/>
  <c r="E461"/>
  <c r="G460"/>
  <c r="E460"/>
  <c r="E459"/>
  <c r="E458"/>
  <c r="E457"/>
  <c r="G456"/>
  <c r="F456"/>
  <c r="E456"/>
  <c r="C456"/>
  <c r="G455"/>
  <c r="F455"/>
  <c r="E455"/>
  <c r="C455"/>
  <c r="E454"/>
  <c r="C454"/>
  <c r="E453"/>
  <c r="C453"/>
  <c r="G452"/>
  <c r="F452"/>
  <c r="E452"/>
  <c r="E451"/>
  <c r="D451"/>
  <c r="G451" s="1"/>
  <c r="C451"/>
  <c r="F451" s="1"/>
  <c r="E450"/>
  <c r="C450"/>
  <c r="G449"/>
  <c r="F449"/>
  <c r="E449"/>
  <c r="C449"/>
  <c r="E448"/>
  <c r="E447"/>
  <c r="E446"/>
  <c r="F445"/>
  <c r="E445"/>
  <c r="D445"/>
  <c r="G445" s="1"/>
  <c r="C445"/>
  <c r="E444"/>
  <c r="E443"/>
  <c r="E442"/>
  <c r="E441"/>
  <c r="D441"/>
  <c r="C441"/>
  <c r="E440"/>
  <c r="E439"/>
  <c r="E438"/>
  <c r="E437"/>
  <c r="D437"/>
  <c r="C437"/>
  <c r="G436"/>
  <c r="E436"/>
  <c r="E435"/>
  <c r="E434"/>
  <c r="E433"/>
  <c r="G432"/>
  <c r="E432"/>
  <c r="C432"/>
  <c r="F432" s="1"/>
  <c r="G431"/>
  <c r="F431"/>
  <c r="E431"/>
  <c r="G430"/>
  <c r="E430"/>
  <c r="D430"/>
  <c r="C430"/>
  <c r="F430" s="1"/>
  <c r="E429"/>
  <c r="E428"/>
  <c r="E427"/>
  <c r="E426"/>
  <c r="E425"/>
  <c r="D425"/>
  <c r="C425"/>
  <c r="E424"/>
  <c r="E423"/>
  <c r="E422"/>
  <c r="E421"/>
  <c r="E420"/>
  <c r="D420"/>
  <c r="C420"/>
  <c r="E419"/>
  <c r="C419"/>
  <c r="E418"/>
  <c r="G417"/>
  <c r="E417"/>
  <c r="E416"/>
  <c r="E415"/>
  <c r="D415"/>
  <c r="G415" s="1"/>
  <c r="C415"/>
  <c r="F415" s="1"/>
  <c r="E414"/>
  <c r="E413"/>
  <c r="E412"/>
  <c r="E411"/>
  <c r="E410"/>
  <c r="E409"/>
  <c r="D409"/>
  <c r="C409"/>
  <c r="E408"/>
  <c r="E407"/>
  <c r="E406"/>
  <c r="E405"/>
  <c r="E404"/>
  <c r="E403"/>
  <c r="E402"/>
  <c r="E401"/>
  <c r="E400"/>
  <c r="D400"/>
  <c r="C400"/>
  <c r="G399"/>
  <c r="E399"/>
  <c r="C399"/>
  <c r="E398"/>
  <c r="C398"/>
  <c r="E397"/>
  <c r="C397"/>
  <c r="G396"/>
  <c r="F396"/>
  <c r="E396"/>
  <c r="F395"/>
  <c r="E395"/>
  <c r="D395"/>
  <c r="G395" s="1"/>
  <c r="C395"/>
  <c r="E394"/>
  <c r="C394"/>
  <c r="G393"/>
  <c r="E393"/>
  <c r="G392"/>
  <c r="F392"/>
  <c r="E392"/>
  <c r="C392"/>
  <c r="E391"/>
  <c r="C391"/>
  <c r="E390"/>
  <c r="C390"/>
  <c r="E389"/>
  <c r="C389"/>
  <c r="G388"/>
  <c r="E388"/>
  <c r="C388"/>
  <c r="G387"/>
  <c r="F387"/>
  <c r="E387"/>
  <c r="C387"/>
  <c r="G386"/>
  <c r="E386"/>
  <c r="D386"/>
  <c r="C386"/>
  <c r="F386" s="1"/>
  <c r="E385"/>
  <c r="E384"/>
  <c r="G383"/>
  <c r="F383"/>
  <c r="E383"/>
  <c r="C383"/>
  <c r="G382"/>
  <c r="F382"/>
  <c r="E382"/>
  <c r="C382"/>
  <c r="G381"/>
  <c r="F381"/>
  <c r="E381"/>
  <c r="C381"/>
  <c r="F380"/>
  <c r="E380"/>
  <c r="D380"/>
  <c r="G380" s="1"/>
  <c r="C380"/>
  <c r="E379"/>
  <c r="E378"/>
  <c r="G377"/>
  <c r="E377"/>
  <c r="C377"/>
  <c r="F377" s="1"/>
  <c r="E376"/>
  <c r="D376"/>
  <c r="G376" s="1"/>
  <c r="C376"/>
  <c r="F376" s="1"/>
  <c r="E375"/>
  <c r="E374"/>
  <c r="E373"/>
  <c r="E372"/>
  <c r="D372"/>
  <c r="C372"/>
  <c r="E371"/>
  <c r="E370"/>
  <c r="E369"/>
  <c r="E368"/>
  <c r="D368"/>
  <c r="C368"/>
  <c r="E367"/>
  <c r="E366"/>
  <c r="E365"/>
  <c r="E364"/>
  <c r="E363"/>
  <c r="E362"/>
  <c r="D362"/>
  <c r="C362"/>
  <c r="G361"/>
  <c r="E361"/>
  <c r="G360"/>
  <c r="E360"/>
  <c r="E359"/>
  <c r="G358"/>
  <c r="F358"/>
  <c r="E358"/>
  <c r="C358"/>
  <c r="E357"/>
  <c r="E356"/>
  <c r="D356"/>
  <c r="G356" s="1"/>
  <c r="C356"/>
  <c r="F356" s="1"/>
  <c r="G355"/>
  <c r="E355"/>
  <c r="C355"/>
  <c r="F355" s="1"/>
  <c r="E354"/>
  <c r="G353"/>
  <c r="F353"/>
  <c r="E353"/>
  <c r="C353"/>
  <c r="G352"/>
  <c r="F352"/>
  <c r="E352"/>
  <c r="C352"/>
  <c r="G351"/>
  <c r="F351"/>
  <c r="E351"/>
  <c r="C351"/>
  <c r="G350"/>
  <c r="F350"/>
  <c r="E350"/>
  <c r="C350"/>
  <c r="F349"/>
  <c r="E349"/>
  <c r="D349"/>
  <c r="G349" s="1"/>
  <c r="C349"/>
  <c r="G348"/>
  <c r="F348"/>
  <c r="E348"/>
  <c r="C348"/>
  <c r="E347"/>
  <c r="C347"/>
  <c r="E346"/>
  <c r="C346"/>
  <c r="G345"/>
  <c r="F345"/>
  <c r="E345"/>
  <c r="F344"/>
  <c r="E344"/>
  <c r="D344"/>
  <c r="G344" s="1"/>
  <c r="C344"/>
  <c r="E343"/>
  <c r="C343"/>
  <c r="G342"/>
  <c r="E342"/>
  <c r="C342"/>
  <c r="F342" s="1"/>
  <c r="E341"/>
  <c r="E340"/>
  <c r="D340"/>
  <c r="G340" s="1"/>
  <c r="C340"/>
  <c r="F340" s="1"/>
  <c r="E339"/>
  <c r="E338"/>
  <c r="E337"/>
  <c r="E336"/>
  <c r="E335"/>
  <c r="E334"/>
  <c r="D334"/>
  <c r="E333"/>
  <c r="E332"/>
  <c r="E331"/>
  <c r="E330"/>
  <c r="E329"/>
  <c r="E328"/>
  <c r="E327"/>
  <c r="E326"/>
  <c r="D326"/>
  <c r="E325"/>
  <c r="E324"/>
  <c r="C324"/>
  <c r="E323"/>
  <c r="E322"/>
  <c r="E321"/>
  <c r="E320"/>
  <c r="E319"/>
  <c r="E318"/>
  <c r="E317"/>
  <c r="E316"/>
  <c r="D316"/>
  <c r="C316"/>
  <c r="E315"/>
  <c r="E314"/>
  <c r="C314"/>
  <c r="E313"/>
  <c r="G312"/>
  <c r="E312"/>
  <c r="E311"/>
  <c r="E310"/>
  <c r="E309"/>
  <c r="C309"/>
  <c r="E308"/>
  <c r="C308"/>
  <c r="E307"/>
  <c r="G306"/>
  <c r="E306"/>
  <c r="D306"/>
  <c r="C306"/>
  <c r="G305"/>
  <c r="E305"/>
  <c r="C305"/>
  <c r="F305" s="1"/>
  <c r="E304"/>
  <c r="C304"/>
  <c r="E303"/>
  <c r="G302"/>
  <c r="E302"/>
  <c r="C302"/>
  <c r="G301"/>
  <c r="F301"/>
  <c r="E301"/>
  <c r="C301"/>
  <c r="E300"/>
  <c r="C300"/>
  <c r="G299"/>
  <c r="F299"/>
  <c r="E299"/>
  <c r="E298"/>
  <c r="G297"/>
  <c r="E297"/>
  <c r="C297"/>
  <c r="F297" s="1"/>
  <c r="G296"/>
  <c r="E296"/>
  <c r="C296"/>
  <c r="F296" s="1"/>
  <c r="E295"/>
  <c r="C295"/>
  <c r="G294"/>
  <c r="E294"/>
  <c r="G293"/>
  <c r="F293"/>
  <c r="E293"/>
  <c r="G292"/>
  <c r="E292"/>
  <c r="D292"/>
  <c r="C292"/>
  <c r="F292" s="1"/>
  <c r="G291"/>
  <c r="E291"/>
  <c r="C291"/>
  <c r="F291" s="1"/>
  <c r="E290"/>
  <c r="C290"/>
  <c r="G289"/>
  <c r="E289"/>
  <c r="G288"/>
  <c r="E288"/>
  <c r="C288"/>
  <c r="F288" s="1"/>
  <c r="G287"/>
  <c r="E287"/>
  <c r="C287"/>
  <c r="E286"/>
  <c r="C286"/>
  <c r="G285"/>
  <c r="F285"/>
  <c r="E285"/>
  <c r="G284"/>
  <c r="F284"/>
  <c r="E284"/>
  <c r="G283"/>
  <c r="E283"/>
  <c r="D283"/>
  <c r="C283"/>
  <c r="F283" s="1"/>
  <c r="G282"/>
  <c r="E282"/>
  <c r="C282"/>
  <c r="F282" s="1"/>
  <c r="E281"/>
  <c r="C281"/>
  <c r="G280"/>
  <c r="F280"/>
  <c r="E280"/>
  <c r="C280"/>
  <c r="E279"/>
  <c r="C279"/>
  <c r="G278"/>
  <c r="E278"/>
  <c r="C278"/>
  <c r="E277"/>
  <c r="C277"/>
  <c r="G276"/>
  <c r="F276"/>
  <c r="E276"/>
  <c r="E275"/>
  <c r="D275"/>
  <c r="G275" s="1"/>
  <c r="C275"/>
  <c r="F275" s="1"/>
  <c r="E274"/>
  <c r="E273"/>
  <c r="C273"/>
  <c r="E272"/>
  <c r="E271"/>
  <c r="C271"/>
  <c r="E270"/>
  <c r="C270"/>
  <c r="E269"/>
  <c r="E268"/>
  <c r="D268"/>
  <c r="C268"/>
  <c r="E267"/>
  <c r="C267"/>
  <c r="F267" s="1"/>
  <c r="E266"/>
  <c r="C266"/>
  <c r="G264"/>
  <c r="E264"/>
  <c r="C264"/>
  <c r="G263"/>
  <c r="E263"/>
  <c r="C263"/>
  <c r="G262"/>
  <c r="E262"/>
  <c r="C262"/>
  <c r="F262" s="1"/>
  <c r="G261"/>
  <c r="E261"/>
  <c r="C261"/>
  <c r="F261" s="1"/>
  <c r="G260"/>
  <c r="F260"/>
  <c r="E260"/>
  <c r="G259"/>
  <c r="E259"/>
  <c r="G258"/>
  <c r="E258"/>
  <c r="G257"/>
  <c r="F257"/>
  <c r="E257"/>
  <c r="F256"/>
  <c r="E256"/>
  <c r="D256"/>
  <c r="G256" s="1"/>
  <c r="C256"/>
  <c r="G255"/>
  <c r="E255"/>
  <c r="C255"/>
  <c r="G254"/>
  <c r="F254"/>
  <c r="E254"/>
  <c r="C254"/>
  <c r="F253"/>
  <c r="E253"/>
  <c r="D253"/>
  <c r="G253" s="1"/>
  <c r="C253"/>
  <c r="E252"/>
  <c r="C252"/>
  <c r="E251"/>
  <c r="E250"/>
  <c r="E249"/>
  <c r="G248"/>
  <c r="F248"/>
  <c r="E248"/>
  <c r="C248"/>
  <c r="G247"/>
  <c r="F247"/>
  <c r="E247"/>
  <c r="C247"/>
  <c r="G246"/>
  <c r="E246"/>
  <c r="C246"/>
  <c r="G245"/>
  <c r="E245"/>
  <c r="C245"/>
  <c r="G244"/>
  <c r="E244"/>
  <c r="C244"/>
  <c r="F244" s="1"/>
  <c r="E243"/>
  <c r="C243"/>
  <c r="G242"/>
  <c r="E242"/>
  <c r="C242"/>
  <c r="F241"/>
  <c r="E241"/>
  <c r="D241"/>
  <c r="G241" s="1"/>
  <c r="C241"/>
  <c r="E240"/>
  <c r="C240"/>
  <c r="E239"/>
  <c r="E238"/>
  <c r="E237"/>
  <c r="C237"/>
  <c r="E236"/>
  <c r="D236"/>
  <c r="G235"/>
  <c r="F235"/>
  <c r="E235"/>
  <c r="C235"/>
  <c r="E234"/>
  <c r="G233"/>
  <c r="E233"/>
  <c r="D233"/>
  <c r="C233"/>
  <c r="F233" s="1"/>
  <c r="G232"/>
  <c r="E232"/>
  <c r="C232"/>
  <c r="F232" s="1"/>
  <c r="E231"/>
  <c r="C231"/>
  <c r="G230"/>
  <c r="F230"/>
  <c r="E230"/>
  <c r="C230"/>
  <c r="G229"/>
  <c r="F229"/>
  <c r="E229"/>
  <c r="C229"/>
  <c r="E228"/>
  <c r="C228"/>
  <c r="E227"/>
  <c r="G226"/>
  <c r="E226"/>
  <c r="C226"/>
  <c r="F226" s="1"/>
  <c r="E225"/>
  <c r="C225"/>
  <c r="G224"/>
  <c r="F224"/>
  <c r="E224"/>
  <c r="C224"/>
  <c r="G223"/>
  <c r="F223"/>
  <c r="E223"/>
  <c r="C223"/>
  <c r="G222"/>
  <c r="F222"/>
  <c r="E222"/>
  <c r="C222"/>
  <c r="G221"/>
  <c r="E221"/>
  <c r="C221"/>
  <c r="E220"/>
  <c r="C220"/>
  <c r="G219"/>
  <c r="F219"/>
  <c r="E219"/>
  <c r="G218"/>
  <c r="E218"/>
  <c r="D218"/>
  <c r="C218"/>
  <c r="F218" s="1"/>
  <c r="E217"/>
  <c r="E216"/>
  <c r="C216"/>
  <c r="E215"/>
  <c r="E214"/>
  <c r="C214"/>
  <c r="E213"/>
  <c r="E212"/>
  <c r="E211"/>
  <c r="D211"/>
  <c r="E210"/>
  <c r="E209"/>
  <c r="E208"/>
  <c r="E207"/>
  <c r="E206"/>
  <c r="E205"/>
  <c r="D205"/>
  <c r="C205"/>
  <c r="E204"/>
  <c r="E203"/>
  <c r="E202"/>
  <c r="E201"/>
  <c r="E200"/>
  <c r="E199"/>
  <c r="D199"/>
  <c r="C199"/>
  <c r="G198"/>
  <c r="F198"/>
  <c r="E198"/>
  <c r="C198"/>
  <c r="E197"/>
  <c r="C197"/>
  <c r="G196"/>
  <c r="E196"/>
  <c r="C196"/>
  <c r="F196" s="1"/>
  <c r="G195"/>
  <c r="E195"/>
  <c r="C195"/>
  <c r="F195" s="1"/>
  <c r="G194"/>
  <c r="E194"/>
  <c r="C194"/>
  <c r="E193"/>
  <c r="C193"/>
  <c r="G192"/>
  <c r="F192"/>
  <c r="E192"/>
  <c r="E191"/>
  <c r="D191"/>
  <c r="G191" s="1"/>
  <c r="C191"/>
  <c r="F191" s="1"/>
  <c r="G190"/>
  <c r="E190"/>
  <c r="C190"/>
  <c r="F190" s="1"/>
  <c r="G189"/>
  <c r="E189"/>
  <c r="C189"/>
  <c r="E188"/>
  <c r="C188"/>
  <c r="E187"/>
  <c r="C187"/>
  <c r="E186"/>
  <c r="C186"/>
  <c r="G185"/>
  <c r="F185"/>
  <c r="E185"/>
  <c r="E184"/>
  <c r="D184"/>
  <c r="G184" s="1"/>
  <c r="C184"/>
  <c r="F184" s="1"/>
  <c r="G183"/>
  <c r="F183"/>
  <c r="E183"/>
  <c r="C183"/>
  <c r="G182"/>
  <c r="F182"/>
  <c r="E182"/>
  <c r="E181"/>
  <c r="C181"/>
  <c r="E180"/>
  <c r="C180"/>
  <c r="E179"/>
  <c r="C179"/>
  <c r="G178"/>
  <c r="F178"/>
  <c r="E178"/>
  <c r="F177"/>
  <c r="E177"/>
  <c r="D177"/>
  <c r="G177" s="1"/>
  <c r="C177"/>
  <c r="G176"/>
  <c r="F176"/>
  <c r="E176"/>
  <c r="C176"/>
  <c r="E175"/>
  <c r="C175"/>
  <c r="G174"/>
  <c r="E174"/>
  <c r="C174"/>
  <c r="G173"/>
  <c r="E173"/>
  <c r="C173"/>
  <c r="E172"/>
  <c r="C172"/>
  <c r="G171"/>
  <c r="F171"/>
  <c r="E171"/>
  <c r="E170"/>
  <c r="D170"/>
  <c r="G170" s="1"/>
  <c r="C170"/>
  <c r="F170" s="1"/>
  <c r="G169"/>
  <c r="E169"/>
  <c r="C169"/>
  <c r="F169" s="1"/>
  <c r="E168"/>
  <c r="C168"/>
  <c r="E167"/>
  <c r="C167"/>
  <c r="E166"/>
  <c r="C166"/>
  <c r="E165"/>
  <c r="C165"/>
  <c r="G164"/>
  <c r="F164"/>
  <c r="E164"/>
  <c r="E163"/>
  <c r="D163"/>
  <c r="G163" s="1"/>
  <c r="C163"/>
  <c r="F163" s="1"/>
  <c r="G162"/>
  <c r="E162"/>
  <c r="C162"/>
  <c r="F162" s="1"/>
  <c r="G161"/>
  <c r="E161"/>
  <c r="C161"/>
  <c r="E160"/>
  <c r="C160"/>
  <c r="E159"/>
  <c r="C159"/>
  <c r="E158"/>
  <c r="C158"/>
  <c r="G157"/>
  <c r="F157"/>
  <c r="E157"/>
  <c r="E156"/>
  <c r="D156"/>
  <c r="G156" s="1"/>
  <c r="C156"/>
  <c r="F156" s="1"/>
  <c r="E155"/>
  <c r="C155"/>
  <c r="G154"/>
  <c r="E154"/>
  <c r="C154"/>
  <c r="F154" s="1"/>
  <c r="E153"/>
  <c r="C153"/>
  <c r="E152"/>
  <c r="C152"/>
  <c r="G151"/>
  <c r="F151"/>
  <c r="E151"/>
  <c r="G150"/>
  <c r="E150"/>
  <c r="D150"/>
  <c r="C150"/>
  <c r="F150" s="1"/>
  <c r="E149"/>
  <c r="C149"/>
  <c r="E148"/>
  <c r="C148"/>
  <c r="G147"/>
  <c r="E147"/>
  <c r="C147"/>
  <c r="F147" s="1"/>
  <c r="E146"/>
  <c r="C146"/>
  <c r="E145"/>
  <c r="C145"/>
  <c r="E144"/>
  <c r="C144"/>
  <c r="G143"/>
  <c r="E143"/>
  <c r="E142"/>
  <c r="D142"/>
  <c r="G142" s="1"/>
  <c r="C142"/>
  <c r="F142" s="1"/>
  <c r="G141"/>
  <c r="E141"/>
  <c r="C141"/>
  <c r="F141" s="1"/>
  <c r="E140"/>
  <c r="C140"/>
  <c r="G139"/>
  <c r="F139"/>
  <c r="E139"/>
  <c r="C139"/>
  <c r="E138"/>
  <c r="C138"/>
  <c r="E137"/>
  <c r="C137"/>
  <c r="G136"/>
  <c r="F136"/>
  <c r="E136"/>
  <c r="F135"/>
  <c r="E135"/>
  <c r="D135"/>
  <c r="G135" s="1"/>
  <c r="C135"/>
  <c r="G134"/>
  <c r="E134"/>
  <c r="C134"/>
  <c r="E133"/>
  <c r="C133"/>
  <c r="E132"/>
  <c r="E131"/>
  <c r="E130"/>
  <c r="E129"/>
  <c r="E128"/>
  <c r="E127"/>
  <c r="E126"/>
  <c r="C126"/>
  <c r="E125"/>
  <c r="C125"/>
  <c r="G124"/>
  <c r="E124"/>
  <c r="G123"/>
  <c r="E123"/>
  <c r="D123"/>
  <c r="C123"/>
  <c r="G122"/>
  <c r="F122"/>
  <c r="E122"/>
  <c r="E121"/>
  <c r="E120"/>
  <c r="E119"/>
  <c r="E118"/>
  <c r="E117"/>
  <c r="E116"/>
  <c r="E115"/>
  <c r="E114"/>
  <c r="G113"/>
  <c r="E113"/>
  <c r="E112"/>
  <c r="D112"/>
  <c r="F112" s="1"/>
  <c r="G111"/>
  <c r="F111"/>
  <c r="E111"/>
  <c r="E110"/>
  <c r="E109"/>
  <c r="E108"/>
  <c r="E107"/>
  <c r="G106"/>
  <c r="E106"/>
  <c r="E105"/>
  <c r="G104"/>
  <c r="F104"/>
  <c r="E104"/>
  <c r="F103"/>
  <c r="E103"/>
  <c r="D103"/>
  <c r="G103" s="1"/>
  <c r="E102"/>
  <c r="E101"/>
  <c r="E100"/>
  <c r="E99"/>
  <c r="E98"/>
  <c r="E97"/>
  <c r="E96"/>
  <c r="E95"/>
  <c r="E94"/>
  <c r="E93"/>
  <c r="E92"/>
  <c r="E91"/>
  <c r="E90"/>
  <c r="D90"/>
  <c r="G89"/>
  <c r="E89"/>
  <c r="E88"/>
  <c r="E87"/>
  <c r="G86"/>
  <c r="E86"/>
  <c r="G85"/>
  <c r="F85"/>
  <c r="E85"/>
  <c r="E84"/>
  <c r="E83"/>
  <c r="G82"/>
  <c r="F82"/>
  <c r="E82"/>
  <c r="F81"/>
  <c r="E81"/>
  <c r="D81"/>
  <c r="G81" s="1"/>
  <c r="G80"/>
  <c r="F80"/>
  <c r="E80"/>
  <c r="G79"/>
  <c r="E79"/>
  <c r="G78"/>
  <c r="E78"/>
  <c r="E77"/>
  <c r="E76"/>
  <c r="E75"/>
  <c r="E74"/>
  <c r="E73"/>
  <c r="D73"/>
  <c r="F73" s="1"/>
  <c r="G72"/>
  <c r="F72"/>
  <c r="E72"/>
  <c r="G71"/>
  <c r="E71"/>
  <c r="G70"/>
  <c r="E70"/>
  <c r="G69"/>
  <c r="F69"/>
  <c r="E69"/>
  <c r="E68"/>
  <c r="G67"/>
  <c r="F67"/>
  <c r="E67"/>
  <c r="G66"/>
  <c r="E66"/>
  <c r="E65"/>
  <c r="E64"/>
  <c r="G63"/>
  <c r="F63"/>
  <c r="E63"/>
  <c r="F62"/>
  <c r="E62"/>
  <c r="D62"/>
  <c r="G62" s="1"/>
  <c r="E61"/>
  <c r="G60"/>
  <c r="E60"/>
  <c r="G59"/>
  <c r="F59"/>
  <c r="E59"/>
  <c r="F58"/>
  <c r="E58"/>
  <c r="G57"/>
  <c r="E57"/>
  <c r="F56"/>
  <c r="E56"/>
  <c r="E55"/>
  <c r="E54"/>
  <c r="E53"/>
  <c r="G52"/>
  <c r="F52"/>
  <c r="E52"/>
  <c r="E51"/>
  <c r="D51"/>
  <c r="G51" s="1"/>
  <c r="G50"/>
  <c r="F50"/>
  <c r="E50"/>
  <c r="G49"/>
  <c r="E49"/>
  <c r="G48"/>
  <c r="E48"/>
  <c r="E47"/>
  <c r="G46"/>
  <c r="E46"/>
  <c r="E45"/>
  <c r="E44"/>
  <c r="E43"/>
  <c r="E42"/>
  <c r="G41"/>
  <c r="F41"/>
  <c r="E41"/>
  <c r="E40"/>
  <c r="D40"/>
  <c r="F40" s="1"/>
  <c r="G39"/>
  <c r="F39"/>
  <c r="E39"/>
  <c r="E38"/>
  <c r="E37"/>
  <c r="E36"/>
  <c r="E35"/>
  <c r="E34"/>
  <c r="E33"/>
  <c r="G32"/>
  <c r="F32"/>
  <c r="E32"/>
  <c r="E31"/>
  <c r="G30"/>
  <c r="F30"/>
  <c r="E30"/>
  <c r="E29"/>
  <c r="D29"/>
  <c r="F29" s="1"/>
  <c r="G28"/>
  <c r="F28"/>
  <c r="E28"/>
  <c r="G27"/>
  <c r="F27"/>
  <c r="E27"/>
  <c r="G26"/>
  <c r="F26"/>
  <c r="E26"/>
  <c r="G25"/>
  <c r="F25"/>
  <c r="E25"/>
  <c r="G24"/>
  <c r="E24"/>
  <c r="G23"/>
  <c r="E23"/>
  <c r="E22"/>
  <c r="G21"/>
  <c r="F21"/>
  <c r="E21"/>
  <c r="E20"/>
  <c r="D20"/>
  <c r="F20" s="1"/>
  <c r="G19"/>
  <c r="F19"/>
  <c r="E19"/>
  <c r="G18"/>
  <c r="F18"/>
  <c r="E18"/>
  <c r="E17"/>
  <c r="G16"/>
  <c r="F16"/>
  <c r="E16"/>
  <c r="G15"/>
  <c r="F15"/>
  <c r="E15"/>
  <c r="E14"/>
  <c r="E13"/>
  <c r="G12"/>
  <c r="F12"/>
  <c r="E12"/>
  <c r="E11"/>
  <c r="E10"/>
  <c r="G9"/>
  <c r="F9"/>
  <c r="E9"/>
  <c r="E8"/>
  <c r="D8"/>
  <c r="F8" s="1"/>
  <c r="E7"/>
  <c r="F1158" l="1"/>
  <c r="G1158"/>
  <c r="F1138"/>
  <c r="G1138"/>
  <c r="F252"/>
  <c r="F394"/>
  <c r="F906"/>
  <c r="D7"/>
  <c r="G1034"/>
  <c r="G1035"/>
  <c r="G1266"/>
  <c r="G20"/>
  <c r="G29"/>
  <c r="F51"/>
  <c r="G112"/>
  <c r="D450"/>
  <c r="G475"/>
  <c r="D776"/>
  <c r="F847"/>
  <c r="G875"/>
  <c r="G907"/>
  <c r="D1054"/>
  <c r="D1202"/>
  <c r="G1203"/>
  <c r="G1215"/>
  <c r="F1235"/>
  <c r="G1252"/>
  <c r="G1264"/>
  <c r="G8"/>
  <c r="G847"/>
  <c r="G40"/>
  <c r="G73"/>
  <c r="D240"/>
  <c r="G240" s="1"/>
  <c r="D252"/>
  <c r="G252" s="1"/>
  <c r="D343"/>
  <c r="G343" s="1"/>
  <c r="D394"/>
  <c r="G394" s="1"/>
  <c r="D507"/>
  <c r="G507" s="1"/>
  <c r="D702"/>
  <c r="G702" s="1"/>
  <c r="F7" i="54"/>
  <c r="F10"/>
  <c r="F13"/>
  <c r="F14"/>
  <c r="F17"/>
  <c r="F18"/>
  <c r="F19"/>
  <c r="F22"/>
  <c r="F24"/>
  <c r="F26"/>
  <c r="F27"/>
  <c r="F28"/>
  <c r="F29"/>
  <c r="F30"/>
  <c r="F33"/>
  <c r="F35"/>
  <c r="F37"/>
  <c r="F38"/>
  <c r="F39"/>
  <c r="F46"/>
  <c r="F47"/>
  <c r="F49"/>
  <c r="F50"/>
  <c r="F51"/>
  <c r="F54"/>
  <c r="F55"/>
  <c r="F56"/>
  <c r="F57"/>
  <c r="F58"/>
  <c r="F60"/>
  <c r="F61"/>
  <c r="F62"/>
  <c r="F63"/>
  <c r="F66"/>
  <c r="F71"/>
  <c r="F72"/>
  <c r="F78"/>
  <c r="F83"/>
  <c r="F84"/>
  <c r="F85"/>
  <c r="F88"/>
  <c r="F92"/>
  <c r="F116"/>
  <c r="F117"/>
  <c r="F124"/>
  <c r="F125"/>
  <c r="F126"/>
  <c r="F150"/>
  <c r="F151"/>
  <c r="F165"/>
  <c r="F169"/>
  <c r="F171"/>
  <c r="F172"/>
  <c r="F178"/>
  <c r="F179"/>
  <c r="F184"/>
  <c r="F185"/>
  <c r="F186"/>
  <c r="F191"/>
  <c r="F192"/>
  <c r="F193"/>
  <c r="F198"/>
  <c r="F199"/>
  <c r="F200"/>
  <c r="F204"/>
  <c r="F205"/>
  <c r="F206"/>
  <c r="F210"/>
  <c r="F231"/>
  <c r="F232"/>
  <c r="F235"/>
  <c r="F240"/>
  <c r="F248"/>
  <c r="F250"/>
  <c r="F254"/>
  <c r="F255"/>
  <c r="F256"/>
  <c r="F266"/>
  <c r="F267"/>
  <c r="F268"/>
  <c r="F270"/>
  <c r="F271"/>
  <c r="F286"/>
  <c r="F287"/>
  <c r="F294"/>
  <c r="F295"/>
  <c r="F303"/>
  <c r="F304"/>
  <c r="F307"/>
  <c r="F318"/>
  <c r="F355"/>
  <c r="F356"/>
  <c r="F357"/>
  <c r="F361"/>
  <c r="F362"/>
  <c r="F363"/>
  <c r="F364"/>
  <c r="F365"/>
  <c r="F370"/>
  <c r="F372"/>
  <c r="F376"/>
  <c r="F395"/>
  <c r="F396"/>
  <c r="F397"/>
  <c r="F398"/>
  <c r="F401"/>
  <c r="F407"/>
  <c r="F409"/>
  <c r="F410"/>
  <c r="F411"/>
  <c r="F414"/>
  <c r="F446"/>
  <c r="F447"/>
  <c r="F460"/>
  <c r="F464"/>
  <c r="F465"/>
  <c r="F466"/>
  <c r="F467"/>
  <c r="F470"/>
  <c r="F471"/>
  <c r="F474"/>
  <c r="F475"/>
  <c r="F479"/>
  <c r="F480"/>
  <c r="F481"/>
  <c r="F490"/>
  <c r="F491"/>
  <c r="F497"/>
  <c r="F500"/>
  <c r="F510"/>
  <c r="F511"/>
  <c r="F521"/>
  <c r="F522"/>
  <c r="F523"/>
  <c r="F524"/>
  <c r="F531"/>
  <c r="F535"/>
  <c r="F536"/>
  <c r="F537"/>
  <c r="F546"/>
  <c r="F547"/>
  <c r="F548"/>
  <c r="F551"/>
  <c r="F553"/>
  <c r="F559"/>
  <c r="F560"/>
  <c r="F569"/>
  <c r="F570"/>
  <c r="F572"/>
  <c r="F573"/>
  <c r="F574"/>
  <c r="F576"/>
  <c r="F577"/>
  <c r="F578"/>
  <c r="F579"/>
  <c r="F583"/>
  <c r="F584"/>
  <c r="F586"/>
  <c r="F588"/>
  <c r="F590"/>
  <c r="F591"/>
  <c r="F592"/>
  <c r="F595"/>
  <c r="F596"/>
  <c r="F598"/>
  <c r="F599"/>
  <c r="F605"/>
  <c r="F606"/>
  <c r="F607"/>
  <c r="F608"/>
  <c r="F610"/>
  <c r="F611"/>
  <c r="F613"/>
  <c r="F617"/>
  <c r="F619"/>
  <c r="F620"/>
  <c r="F621"/>
  <c r="F622"/>
  <c r="F623"/>
  <c r="F638"/>
  <c r="F639"/>
  <c r="F640"/>
  <c r="F643"/>
  <c r="F644"/>
  <c r="F645"/>
  <c r="F657"/>
  <c r="F659"/>
  <c r="F660"/>
  <c r="F661"/>
  <c r="F662"/>
  <c r="F663"/>
  <c r="F664"/>
  <c r="F669"/>
  <c r="F672"/>
  <c r="F676"/>
  <c r="F677"/>
  <c r="F678"/>
  <c r="F679"/>
  <c r="F680"/>
  <c r="F681"/>
  <c r="F682"/>
  <c r="F685"/>
  <c r="F687"/>
  <c r="F689"/>
  <c r="F690"/>
  <c r="F693"/>
  <c r="F694"/>
  <c r="F696"/>
  <c r="F704"/>
  <c r="F709"/>
  <c r="F710"/>
  <c r="F711"/>
  <c r="F731"/>
  <c r="F732"/>
  <c r="F782"/>
  <c r="F783"/>
  <c r="F784"/>
  <c r="F787"/>
  <c r="F794"/>
  <c r="F795"/>
  <c r="F797"/>
  <c r="F798"/>
  <c r="F801"/>
  <c r="F802"/>
  <c r="F803"/>
  <c r="F806"/>
  <c r="F808"/>
  <c r="F809"/>
  <c r="F810"/>
  <c r="F811"/>
  <c r="F815"/>
  <c r="F818"/>
  <c r="F819"/>
  <c r="F821"/>
  <c r="F826"/>
  <c r="F827"/>
  <c r="F828"/>
  <c r="F832"/>
  <c r="F836"/>
  <c r="F851"/>
  <c r="F852"/>
  <c r="F853"/>
  <c r="F889"/>
  <c r="F890"/>
  <c r="F893"/>
  <c r="F899"/>
  <c r="F906"/>
  <c r="F907"/>
  <c r="F909"/>
  <c r="F926"/>
  <c r="F927"/>
  <c r="F928"/>
  <c r="F931"/>
  <c r="F960"/>
  <c r="F969"/>
  <c r="F970"/>
  <c r="F971"/>
  <c r="F974"/>
  <c r="F990"/>
  <c r="F1022"/>
  <c r="F1023"/>
  <c r="F1027"/>
  <c r="F1031"/>
  <c r="F1043"/>
  <c r="F1044"/>
  <c r="F1049"/>
  <c r="F1056"/>
  <c r="F1057"/>
  <c r="F1058"/>
  <c r="F1066"/>
  <c r="F1076"/>
  <c r="F1077"/>
  <c r="F1078"/>
  <c r="F1083"/>
  <c r="F1101"/>
  <c r="F1102"/>
  <c r="F1103"/>
  <c r="F1120"/>
  <c r="F1149"/>
  <c r="F1163"/>
  <c r="F1165"/>
  <c r="F1166"/>
  <c r="F1167"/>
  <c r="F1171"/>
  <c r="F1174"/>
  <c r="F1175"/>
  <c r="F1176"/>
  <c r="F1183"/>
  <c r="F1184"/>
  <c r="F1185"/>
  <c r="F1236"/>
  <c r="F1237"/>
  <c r="F1238"/>
  <c r="F1286"/>
  <c r="F1288"/>
  <c r="F1293"/>
  <c r="F1294"/>
  <c r="F1295"/>
  <c r="F1299"/>
  <c r="F1300"/>
  <c r="F1301"/>
  <c r="F1302"/>
  <c r="F1304"/>
  <c r="G709"/>
  <c r="G710"/>
  <c r="G711"/>
  <c r="G7"/>
  <c r="G10"/>
  <c r="G13"/>
  <c r="G14"/>
  <c r="G17"/>
  <c r="G18"/>
  <c r="G19"/>
  <c r="G22"/>
  <c r="G24"/>
  <c r="G26"/>
  <c r="G27"/>
  <c r="G28"/>
  <c r="G30"/>
  <c r="G33"/>
  <c r="G37"/>
  <c r="G38"/>
  <c r="G39"/>
  <c r="G46"/>
  <c r="G49"/>
  <c r="G50"/>
  <c r="G51"/>
  <c r="G55"/>
  <c r="G56"/>
  <c r="G57"/>
  <c r="G60"/>
  <c r="G61"/>
  <c r="G62"/>
  <c r="G63"/>
  <c r="G66"/>
  <c r="G68"/>
  <c r="G70"/>
  <c r="G71"/>
  <c r="G72"/>
  <c r="G78"/>
  <c r="G83"/>
  <c r="G84"/>
  <c r="G85"/>
  <c r="G88"/>
  <c r="G92"/>
  <c r="G106"/>
  <c r="G107"/>
  <c r="G115"/>
  <c r="G116"/>
  <c r="G117"/>
  <c r="G124"/>
  <c r="G125"/>
  <c r="G126"/>
  <c r="G135"/>
  <c r="G136"/>
  <c r="G137"/>
  <c r="G149"/>
  <c r="G150"/>
  <c r="G151"/>
  <c r="G154"/>
  <c r="G156"/>
  <c r="G157"/>
  <c r="G158"/>
  <c r="G162"/>
  <c r="G163"/>
  <c r="G164"/>
  <c r="G165"/>
  <c r="G166"/>
  <c r="G169"/>
  <c r="G171"/>
  <c r="G172"/>
  <c r="G177"/>
  <c r="G178"/>
  <c r="G179"/>
  <c r="G184"/>
  <c r="G185"/>
  <c r="G186"/>
  <c r="G191"/>
  <c r="G192"/>
  <c r="G193"/>
  <c r="G198"/>
  <c r="G199"/>
  <c r="G200"/>
  <c r="G204"/>
  <c r="G205"/>
  <c r="G206"/>
  <c r="G212"/>
  <c r="G231"/>
  <c r="G232"/>
  <c r="G235"/>
  <c r="G240"/>
  <c r="G247"/>
  <c r="G248"/>
  <c r="G250"/>
  <c r="G254"/>
  <c r="G255"/>
  <c r="G256"/>
  <c r="G258"/>
  <c r="G266"/>
  <c r="G267"/>
  <c r="G268"/>
  <c r="G270"/>
  <c r="G271"/>
  <c r="G272"/>
  <c r="G276"/>
  <c r="G278"/>
  <c r="G286"/>
  <c r="G287"/>
  <c r="G293"/>
  <c r="G294"/>
  <c r="G295"/>
  <c r="G302"/>
  <c r="G303"/>
  <c r="G304"/>
  <c r="G307"/>
  <c r="G308"/>
  <c r="G310"/>
  <c r="G313"/>
  <c r="G318"/>
  <c r="G353"/>
  <c r="G354"/>
  <c r="G355"/>
  <c r="G356"/>
  <c r="G357"/>
  <c r="G360"/>
  <c r="G361"/>
  <c r="G362"/>
  <c r="G363"/>
  <c r="G364"/>
  <c r="G365"/>
  <c r="G369"/>
  <c r="G370"/>
  <c r="G372"/>
  <c r="G374"/>
  <c r="G391"/>
  <c r="G392"/>
  <c r="G395"/>
  <c r="G396"/>
  <c r="G397"/>
  <c r="G398"/>
  <c r="G400"/>
  <c r="G401"/>
  <c r="G404"/>
  <c r="G407"/>
  <c r="G408"/>
  <c r="G409"/>
  <c r="G410"/>
  <c r="G411"/>
  <c r="G414"/>
  <c r="G430"/>
  <c r="G432"/>
  <c r="G435"/>
  <c r="G446"/>
  <c r="G447"/>
  <c r="G448"/>
  <c r="G452"/>
  <c r="G460"/>
  <c r="G464"/>
  <c r="G465"/>
  <c r="G466"/>
  <c r="G467"/>
  <c r="G478"/>
  <c r="G482"/>
  <c r="G486"/>
  <c r="G490"/>
  <c r="G491"/>
  <c r="G495"/>
  <c r="G510"/>
  <c r="G511"/>
  <c r="G512"/>
  <c r="G515"/>
  <c r="G521"/>
  <c r="G522"/>
  <c r="G523"/>
  <c r="G527"/>
  <c r="G528"/>
  <c r="G530"/>
  <c r="G531"/>
  <c r="G534"/>
  <c r="G535"/>
  <c r="G536"/>
  <c r="G537"/>
  <c r="G538"/>
  <c r="G543"/>
  <c r="G546"/>
  <c r="G547"/>
  <c r="G548"/>
  <c r="G551"/>
  <c r="G553"/>
  <c r="G554"/>
  <c r="G559"/>
  <c r="G560"/>
  <c r="G563"/>
  <c r="G568"/>
  <c r="G569"/>
  <c r="G570"/>
  <c r="G572"/>
  <c r="G574"/>
  <c r="G576"/>
  <c r="G577"/>
  <c r="G578"/>
  <c r="G580"/>
  <c r="G581"/>
  <c r="G583"/>
  <c r="G584"/>
  <c r="G586"/>
  <c r="G588"/>
  <c r="G589"/>
  <c r="G590"/>
  <c r="G591"/>
  <c r="G592"/>
  <c r="G595"/>
  <c r="G597"/>
  <c r="G598"/>
  <c r="G599"/>
  <c r="G600"/>
  <c r="G601"/>
  <c r="G605"/>
  <c r="G606"/>
  <c r="G607"/>
  <c r="G608"/>
  <c r="G609"/>
  <c r="G610"/>
  <c r="G611"/>
  <c r="G613"/>
  <c r="G617"/>
  <c r="G619"/>
  <c r="G620"/>
  <c r="G621"/>
  <c r="G622"/>
  <c r="G624"/>
  <c r="G626"/>
  <c r="G637"/>
  <c r="G638"/>
  <c r="G639"/>
  <c r="G640"/>
  <c r="G643"/>
  <c r="G644"/>
  <c r="G645"/>
  <c r="G650"/>
  <c r="G652"/>
  <c r="G656"/>
  <c r="G657"/>
  <c r="G658"/>
  <c r="G659"/>
  <c r="G660"/>
  <c r="G661"/>
  <c r="G662"/>
  <c r="G663"/>
  <c r="G664"/>
  <c r="G668"/>
  <c r="G669"/>
  <c r="G670"/>
  <c r="G671"/>
  <c r="G672"/>
  <c r="G673"/>
  <c r="G674"/>
  <c r="G676"/>
  <c r="G677"/>
  <c r="G678"/>
  <c r="G679"/>
  <c r="G680"/>
  <c r="G681"/>
  <c r="G682"/>
  <c r="G685"/>
  <c r="G686"/>
  <c r="G687"/>
  <c r="G688"/>
  <c r="G689"/>
  <c r="G690"/>
  <c r="G693"/>
  <c r="G694"/>
  <c r="G707"/>
  <c r="G708"/>
  <c r="G714"/>
  <c r="G718"/>
  <c r="G719"/>
  <c r="G722"/>
  <c r="G723"/>
  <c r="G724"/>
  <c r="G725"/>
  <c r="G727"/>
  <c r="G730"/>
  <c r="G731"/>
  <c r="G732"/>
  <c r="G733"/>
  <c r="G736"/>
  <c r="G737"/>
  <c r="G743"/>
  <c r="G744"/>
  <c r="G749"/>
  <c r="G757"/>
  <c r="G758"/>
  <c r="G763"/>
  <c r="G764"/>
  <c r="G766"/>
  <c r="G767"/>
  <c r="G781"/>
  <c r="G782"/>
  <c r="G783"/>
  <c r="G784"/>
  <c r="G786"/>
  <c r="G787"/>
  <c r="G789"/>
  <c r="G790"/>
  <c r="G793"/>
  <c r="G794"/>
  <c r="G795"/>
  <c r="G796"/>
  <c r="G797"/>
  <c r="G798"/>
  <c r="G799"/>
  <c r="G800"/>
  <c r="G801"/>
  <c r="G802"/>
  <c r="G803"/>
  <c r="G804"/>
  <c r="G827"/>
  <c r="G828"/>
  <c r="G852"/>
  <c r="G853"/>
  <c r="G889"/>
  <c r="G890"/>
  <c r="G893"/>
  <c r="G899"/>
  <c r="G900"/>
  <c r="G901"/>
  <c r="G926"/>
  <c r="G927"/>
  <c r="G928"/>
  <c r="G931"/>
  <c r="G990"/>
  <c r="G1022"/>
  <c r="G1023"/>
  <c r="G1036"/>
  <c r="G1042"/>
  <c r="G1043"/>
  <c r="G1044"/>
  <c r="G1056"/>
  <c r="G1057"/>
  <c r="G1058"/>
  <c r="G1076"/>
  <c r="G1077"/>
  <c r="G1078"/>
  <c r="G1084"/>
  <c r="G1089"/>
  <c r="G1101"/>
  <c r="G1102"/>
  <c r="G1103"/>
  <c r="G1112"/>
  <c r="G1149"/>
  <c r="G1153"/>
  <c r="G1164"/>
  <c r="G1165"/>
  <c r="G1166"/>
  <c r="G1171"/>
  <c r="G1183"/>
  <c r="G1184"/>
  <c r="G1185"/>
  <c r="G1198"/>
  <c r="G1236"/>
  <c r="G1286"/>
  <c r="G1287"/>
  <c r="G1288"/>
  <c r="G1291"/>
  <c r="G1294"/>
  <c r="G1295"/>
  <c r="G1296"/>
  <c r="G1300"/>
  <c r="G1301"/>
  <c r="G1302"/>
  <c r="G1304"/>
  <c r="E1166"/>
  <c r="B926"/>
  <c r="C926"/>
  <c r="D926"/>
  <c r="E926"/>
  <c r="E987"/>
  <c r="E970"/>
  <c r="E783"/>
  <c r="E710"/>
  <c r="E644"/>
  <c r="E410"/>
  <c r="C254"/>
  <c r="D254"/>
  <c r="E254"/>
  <c r="B254"/>
  <c r="D1309"/>
  <c r="D1300"/>
  <c r="D1295"/>
  <c r="D1294"/>
  <c r="D1286"/>
  <c r="D1282"/>
  <c r="D1269"/>
  <c r="D1261"/>
  <c r="D1255"/>
  <c r="D1249"/>
  <c r="D1236"/>
  <c r="D1237"/>
  <c r="D1224"/>
  <c r="D1218"/>
  <c r="D1213"/>
  <c r="D1199"/>
  <c r="D1184"/>
  <c r="D1183"/>
  <c r="D1179"/>
  <c r="D1175"/>
  <c r="D1166"/>
  <c r="D1165"/>
  <c r="D1149"/>
  <c r="D1140"/>
  <c r="D1121"/>
  <c r="D1102"/>
  <c r="D1101"/>
  <c r="D1091"/>
  <c r="D1084"/>
  <c r="D1077"/>
  <c r="D1076"/>
  <c r="D1073"/>
  <c r="D1067"/>
  <c r="D1057"/>
  <c r="D1056"/>
  <c r="D1050"/>
  <c r="D1043"/>
  <c r="D1036"/>
  <c r="D1022"/>
  <c r="D1017"/>
  <c r="D1001"/>
  <c r="D991"/>
  <c r="D990"/>
  <c r="D987"/>
  <c r="D982"/>
  <c r="D975"/>
  <c r="D970"/>
  <c r="D960"/>
  <c r="D950"/>
  <c r="D927"/>
  <c r="D923"/>
  <c r="D920"/>
  <c r="D913"/>
  <c r="D906"/>
  <c r="D900"/>
  <c r="D889"/>
  <c r="D878"/>
  <c r="D852"/>
  <c r="D827"/>
  <c r="D802"/>
  <c r="D801"/>
  <c r="D795"/>
  <c r="D783"/>
  <c r="D782"/>
  <c r="D766"/>
  <c r="D758"/>
  <c r="D753"/>
  <c r="D750"/>
  <c r="D744"/>
  <c r="D737"/>
  <c r="D731"/>
  <c r="D723"/>
  <c r="D719"/>
  <c r="D709"/>
  <c r="D710"/>
  <c r="D707"/>
  <c r="D705"/>
  <c r="D696"/>
  <c r="D693"/>
  <c r="D689"/>
  <c r="D685"/>
  <c r="D680"/>
  <c r="D676"/>
  <c r="D673"/>
  <c r="D661"/>
  <c r="D657"/>
  <c r="D644"/>
  <c r="D639"/>
  <c r="D638"/>
  <c r="D629"/>
  <c r="D624"/>
  <c r="D620"/>
  <c r="D617"/>
  <c r="D614"/>
  <c r="D611"/>
  <c r="D608"/>
  <c r="D605"/>
  <c r="D600"/>
  <c r="D591"/>
  <c r="D584"/>
  <c r="D577"/>
  <c r="D521"/>
  <c r="D569"/>
  <c r="D559"/>
  <c r="D555"/>
  <c r="D546"/>
  <c r="D544"/>
  <c r="D536"/>
  <c r="D522"/>
  <c r="D517"/>
  <c r="D510"/>
  <c r="D501"/>
  <c r="D490"/>
  <c r="D482"/>
  <c r="D466"/>
  <c r="D465"/>
  <c r="D460"/>
  <c r="D457"/>
  <c r="D453"/>
  <c r="D446"/>
  <c r="D441"/>
  <c r="D436"/>
  <c r="D430"/>
  <c r="D424"/>
  <c r="D415"/>
  <c r="D409"/>
  <c r="D410"/>
  <c r="D401"/>
  <c r="D395"/>
  <c r="D391"/>
  <c r="D387"/>
  <c r="D383"/>
  <c r="D377"/>
  <c r="D370"/>
  <c r="D361"/>
  <c r="D356"/>
  <c r="D355"/>
  <c r="D353"/>
  <c r="D347"/>
  <c r="D339"/>
  <c r="D329"/>
  <c r="D319"/>
  <c r="D303"/>
  <c r="D294"/>
  <c r="D286"/>
  <c r="D279"/>
  <c r="D270"/>
  <c r="D267"/>
  <c r="D266"/>
  <c r="D255"/>
  <c r="D251"/>
  <c r="D248"/>
  <c r="D231"/>
  <c r="D225"/>
  <c r="D219"/>
  <c r="D213"/>
  <c r="D205"/>
  <c r="D199"/>
  <c r="D192"/>
  <c r="D185"/>
  <c r="D178"/>
  <c r="D171"/>
  <c r="D165"/>
  <c r="D157"/>
  <c r="D150"/>
  <c r="D136"/>
  <c r="D125"/>
  <c r="D116"/>
  <c r="D106"/>
  <c r="D93"/>
  <c r="D84"/>
  <c r="D72"/>
  <c r="D61"/>
  <c r="D50"/>
  <c r="D38"/>
  <c r="D27"/>
  <c r="D18"/>
  <c r="D6"/>
  <c r="D5"/>
  <c r="D1307"/>
  <c r="B1237"/>
  <c r="C1237"/>
  <c r="B1218"/>
  <c r="C1218"/>
  <c r="B1184"/>
  <c r="C1184"/>
  <c r="B1175"/>
  <c r="C1175"/>
  <c r="B1166"/>
  <c r="C1166"/>
  <c r="C1165"/>
  <c r="B1149"/>
  <c r="C1149"/>
  <c r="B1102"/>
  <c r="C1102"/>
  <c r="B1091"/>
  <c r="C1091"/>
  <c r="B1084"/>
  <c r="C1084"/>
  <c r="B1077"/>
  <c r="B1076"/>
  <c r="C1077"/>
  <c r="B1057"/>
  <c r="B1056"/>
  <c r="C1057"/>
  <c r="C1056"/>
  <c r="B1043"/>
  <c r="C1043"/>
  <c r="B1036"/>
  <c r="C1036"/>
  <c r="B1022"/>
  <c r="C1022"/>
  <c r="B1017"/>
  <c r="C1017"/>
  <c r="B1001"/>
  <c r="C1001"/>
  <c r="B991"/>
  <c r="B990"/>
  <c r="C991"/>
  <c r="B987"/>
  <c r="C987"/>
  <c r="B982"/>
  <c r="C982"/>
  <c r="B975"/>
  <c r="C975"/>
  <c r="B970"/>
  <c r="C970"/>
  <c r="B960"/>
  <c r="C960"/>
  <c r="C950"/>
  <c r="B927"/>
  <c r="C927"/>
  <c r="B920"/>
  <c r="C920"/>
  <c r="B913"/>
  <c r="C913"/>
  <c r="B906"/>
  <c r="C906"/>
  <c r="B900"/>
  <c r="C900"/>
  <c r="B889"/>
  <c r="C889"/>
  <c r="B878"/>
  <c r="C878"/>
  <c r="B852"/>
  <c r="C852"/>
  <c r="B827"/>
  <c r="C827"/>
  <c r="B802"/>
  <c r="C802"/>
  <c r="B795"/>
  <c r="C795"/>
  <c r="B783"/>
  <c r="C783"/>
  <c r="B766"/>
  <c r="C766"/>
  <c r="B758"/>
  <c r="C758"/>
  <c r="B753"/>
  <c r="C753"/>
  <c r="B750"/>
  <c r="C750"/>
  <c r="B744"/>
  <c r="C744"/>
  <c r="B737"/>
  <c r="C737"/>
  <c r="B731"/>
  <c r="C731"/>
  <c r="B723"/>
  <c r="C723"/>
  <c r="B719"/>
  <c r="C719"/>
  <c r="B710"/>
  <c r="C710"/>
  <c r="B707"/>
  <c r="C707"/>
  <c r="B693"/>
  <c r="C693"/>
  <c r="B689"/>
  <c r="C689"/>
  <c r="B685"/>
  <c r="C685"/>
  <c r="B680"/>
  <c r="C680"/>
  <c r="B676"/>
  <c r="C676"/>
  <c r="B673"/>
  <c r="C673"/>
  <c r="B661"/>
  <c r="C661"/>
  <c r="B657"/>
  <c r="C657"/>
  <c r="B644"/>
  <c r="C644"/>
  <c r="B639"/>
  <c r="C639"/>
  <c r="B624"/>
  <c r="C624"/>
  <c r="B620"/>
  <c r="C620"/>
  <c r="B617"/>
  <c r="C617"/>
  <c r="B614"/>
  <c r="C614"/>
  <c r="B611"/>
  <c r="C611"/>
  <c r="B608"/>
  <c r="C608"/>
  <c r="B605"/>
  <c r="C605"/>
  <c r="B600"/>
  <c r="C600"/>
  <c r="B591"/>
  <c r="C591"/>
  <c r="B577"/>
  <c r="C577"/>
  <c r="B569"/>
  <c r="C569"/>
  <c r="B559"/>
  <c r="C559"/>
  <c r="B555"/>
  <c r="C555"/>
  <c r="B546"/>
  <c r="C546"/>
  <c r="B544"/>
  <c r="C544"/>
  <c r="B536"/>
  <c r="C536"/>
  <c r="B522"/>
  <c r="C522"/>
  <c r="B510"/>
  <c r="C510"/>
  <c r="B501"/>
  <c r="C501"/>
  <c r="B490"/>
  <c r="C490"/>
  <c r="B482"/>
  <c r="C482"/>
  <c r="B466"/>
  <c r="C466"/>
  <c r="B430"/>
  <c r="C430"/>
  <c r="B460"/>
  <c r="C460"/>
  <c r="B453"/>
  <c r="C453"/>
  <c r="B446"/>
  <c r="C446"/>
  <c r="B441"/>
  <c r="C441"/>
  <c r="B424"/>
  <c r="C424"/>
  <c r="B415"/>
  <c r="C415"/>
  <c r="B410"/>
  <c r="C410"/>
  <c r="B401"/>
  <c r="C401"/>
  <c r="B391"/>
  <c r="C391"/>
  <c r="B395"/>
  <c r="C395"/>
  <c r="B387"/>
  <c r="C387"/>
  <c r="B383"/>
  <c r="C383"/>
  <c r="B377"/>
  <c r="C377"/>
  <c r="B370"/>
  <c r="C370"/>
  <c r="B361"/>
  <c r="C361"/>
  <c r="B356"/>
  <c r="C356"/>
  <c r="B353"/>
  <c r="C353"/>
  <c r="B347"/>
  <c r="C347"/>
  <c r="B339"/>
  <c r="C339"/>
  <c r="B329"/>
  <c r="C329"/>
  <c r="B319"/>
  <c r="C319"/>
  <c r="B303"/>
  <c r="C303"/>
  <c r="B294"/>
  <c r="C294"/>
  <c r="B286"/>
  <c r="C286"/>
  <c r="B279"/>
  <c r="C279"/>
  <c r="B270"/>
  <c r="C270"/>
  <c r="B267"/>
  <c r="C267"/>
  <c r="B251"/>
  <c r="C251"/>
  <c r="B255"/>
  <c r="C255"/>
  <c r="B248"/>
  <c r="C248"/>
  <c r="B231"/>
  <c r="C231"/>
  <c r="B225"/>
  <c r="C225"/>
  <c r="B219"/>
  <c r="C219"/>
  <c r="B213"/>
  <c r="C213"/>
  <c r="B205"/>
  <c r="C205"/>
  <c r="B199"/>
  <c r="C199"/>
  <c r="B192"/>
  <c r="C192"/>
  <c r="B185"/>
  <c r="C185"/>
  <c r="B178"/>
  <c r="C178"/>
  <c r="B171"/>
  <c r="C171"/>
  <c r="B165"/>
  <c r="C165"/>
  <c r="B157"/>
  <c r="C157"/>
  <c r="B150"/>
  <c r="C150"/>
  <c r="B136"/>
  <c r="C136"/>
  <c r="B125"/>
  <c r="C125"/>
  <c r="B116"/>
  <c r="C116"/>
  <c r="B106"/>
  <c r="C106"/>
  <c r="B93"/>
  <c r="C93"/>
  <c r="B84"/>
  <c r="C84"/>
  <c r="B72"/>
  <c r="C72"/>
  <c r="B61"/>
  <c r="C61"/>
  <c r="B50"/>
  <c r="C50"/>
  <c r="B38"/>
  <c r="C38"/>
  <c r="B27"/>
  <c r="C27"/>
  <c r="B18"/>
  <c r="C18"/>
  <c r="B6"/>
  <c r="C6"/>
  <c r="B1286"/>
  <c r="B584"/>
  <c r="E1309"/>
  <c r="E6"/>
  <c r="E18"/>
  <c r="E27"/>
  <c r="E38"/>
  <c r="E50"/>
  <c r="E61"/>
  <c r="E72"/>
  <c r="E84"/>
  <c r="E116"/>
  <c r="E125"/>
  <c r="E150"/>
  <c r="E165"/>
  <c r="E171"/>
  <c r="E178"/>
  <c r="E185"/>
  <c r="E192"/>
  <c r="E199"/>
  <c r="E205"/>
  <c r="E231"/>
  <c r="E248"/>
  <c r="E255"/>
  <c r="E267"/>
  <c r="E270"/>
  <c r="E279"/>
  <c r="E286"/>
  <c r="E294"/>
  <c r="E303"/>
  <c r="E319"/>
  <c r="E329"/>
  <c r="E339"/>
  <c r="E347"/>
  <c r="E361"/>
  <c r="E370"/>
  <c r="E377"/>
  <c r="E383"/>
  <c r="E387"/>
  <c r="E391"/>
  <c r="E395"/>
  <c r="E401"/>
  <c r="E415"/>
  <c r="E424"/>
  <c r="E430"/>
  <c r="E436"/>
  <c r="E441"/>
  <c r="E446"/>
  <c r="E453"/>
  <c r="E457"/>
  <c r="E460"/>
  <c r="E466"/>
  <c r="E482"/>
  <c r="E490"/>
  <c r="E501"/>
  <c r="E510"/>
  <c r="E517"/>
  <c r="E522"/>
  <c r="E536"/>
  <c r="E544"/>
  <c r="E546"/>
  <c r="E555"/>
  <c r="E559"/>
  <c r="E569"/>
  <c r="E577"/>
  <c r="E584"/>
  <c r="E591"/>
  <c r="E600"/>
  <c r="E605"/>
  <c r="E608"/>
  <c r="E611"/>
  <c r="E614"/>
  <c r="E617"/>
  <c r="E620"/>
  <c r="E624"/>
  <c r="E629"/>
  <c r="C584"/>
  <c r="E657"/>
  <c r="E661"/>
  <c r="E673"/>
  <c r="E676"/>
  <c r="E680"/>
  <c r="E685"/>
  <c r="E689"/>
  <c r="E693"/>
  <c r="E696"/>
  <c r="E705"/>
  <c r="E707"/>
  <c r="E719"/>
  <c r="E723"/>
  <c r="E731"/>
  <c r="E709"/>
  <c r="E737"/>
  <c r="E744"/>
  <c r="E750"/>
  <c r="E753"/>
  <c r="E758"/>
  <c r="E766"/>
  <c r="E795"/>
  <c r="E782"/>
  <c r="E802"/>
  <c r="E827"/>
  <c r="E852"/>
  <c r="E878"/>
  <c r="E889"/>
  <c r="E900"/>
  <c r="E906"/>
  <c r="E913"/>
  <c r="E920"/>
  <c r="E923"/>
  <c r="E927"/>
  <c r="E950"/>
  <c r="E960"/>
  <c r="E975"/>
  <c r="E982"/>
  <c r="E991"/>
  <c r="E1001"/>
  <c r="E1017"/>
  <c r="E1022"/>
  <c r="E1036"/>
  <c r="E1043"/>
  <c r="E1050"/>
  <c r="E1057"/>
  <c r="E1067"/>
  <c r="E1073"/>
  <c r="E1077"/>
  <c r="E1076"/>
  <c r="E1084"/>
  <c r="E1091"/>
  <c r="E1102"/>
  <c r="E1121"/>
  <c r="E1140"/>
  <c r="E1149"/>
  <c r="E1101"/>
  <c r="E1175"/>
  <c r="E1165"/>
  <c r="E1179"/>
  <c r="E1184"/>
  <c r="E1199"/>
  <c r="E1213"/>
  <c r="E1218"/>
  <c r="E1224"/>
  <c r="E1237"/>
  <c r="E1249"/>
  <c r="E1255"/>
  <c r="E1261"/>
  <c r="E1269"/>
  <c r="E1282"/>
  <c r="E1286"/>
  <c r="C1286"/>
  <c r="E1295"/>
  <c r="E1294"/>
  <c r="C1294"/>
  <c r="E1300"/>
  <c r="C1300"/>
  <c r="E93"/>
  <c r="E106"/>
  <c r="E136"/>
  <c r="E157"/>
  <c r="E213"/>
  <c r="E219"/>
  <c r="E225"/>
  <c r="E251"/>
  <c r="B1165"/>
  <c r="C465"/>
  <c r="C5"/>
  <c r="C1307"/>
  <c r="E1056"/>
  <c r="B782"/>
  <c r="B409"/>
  <c r="B465"/>
  <c r="C1101"/>
  <c r="B1183"/>
  <c r="C1236"/>
  <c r="B709"/>
  <c r="B5"/>
  <c r="B1101"/>
  <c r="B1236"/>
  <c r="C1183"/>
  <c r="C1076"/>
  <c r="C990"/>
  <c r="B801"/>
  <c r="C801"/>
  <c r="C782"/>
  <c r="C709"/>
  <c r="B638"/>
  <c r="C638"/>
  <c r="B521"/>
  <c r="C521"/>
  <c r="C409"/>
  <c r="B355"/>
  <c r="C355"/>
  <c r="B266"/>
  <c r="C266"/>
  <c r="B1307"/>
  <c r="E521"/>
  <c r="E465"/>
  <c r="E409"/>
  <c r="E355"/>
  <c r="E266"/>
  <c r="E5"/>
  <c r="E1307"/>
  <c r="E638"/>
  <c r="E1236"/>
  <c r="E1183"/>
  <c r="E990"/>
  <c r="E801"/>
  <c r="F6"/>
  <c r="F5"/>
  <c r="G6"/>
  <c r="G1307"/>
  <c r="G5"/>
  <c r="G1054" i="56" l="1"/>
  <c r="F1054"/>
  <c r="G776"/>
  <c r="F776"/>
  <c r="G1202"/>
  <c r="F1202"/>
  <c r="F507"/>
  <c r="F240"/>
  <c r="F343"/>
  <c r="G450"/>
  <c r="F450"/>
  <c r="F7"/>
  <c r="G7"/>
  <c r="F702"/>
</calcChain>
</file>

<file path=xl/comments1.xml><?xml version="1.0" encoding="utf-8"?>
<comments xmlns="http://schemas.openxmlformats.org/spreadsheetml/2006/main">
  <authors>
    <author>李欢</author>
  </authors>
  <commentList>
    <comment ref="A560" authorId="0">
      <text>
        <r>
          <rPr>
            <sz val="9"/>
            <rFont val="宋体"/>
            <family val="3"/>
            <charset val="134"/>
          </rPr>
          <t xml:space="preserve">李欢:
</t>
        </r>
        <r>
          <rPr>
            <sz val="9"/>
            <rFont val="宋体"/>
            <family val="3"/>
            <charset val="134"/>
          </rPr>
          <t>20808</t>
        </r>
      </text>
    </comment>
    <comment ref="A568" authorId="0">
      <text>
        <r>
          <rPr>
            <sz val="9"/>
            <rFont val="宋体"/>
            <family val="3"/>
            <charset val="134"/>
          </rPr>
          <t xml:space="preserve">李欢:
</t>
        </r>
        <r>
          <rPr>
            <sz val="9"/>
            <rFont val="宋体"/>
            <family val="3"/>
            <charset val="134"/>
          </rPr>
          <t>20809</t>
        </r>
      </text>
    </comment>
    <comment ref="A575" authorId="0">
      <text>
        <r>
          <rPr>
            <sz val="9"/>
            <rFont val="宋体"/>
            <family val="3"/>
            <charset val="134"/>
          </rPr>
          <t xml:space="preserve">李欢:
</t>
        </r>
        <r>
          <rPr>
            <sz val="9"/>
            <rFont val="宋体"/>
            <family val="3"/>
            <charset val="134"/>
          </rPr>
          <t>20810</t>
        </r>
      </text>
    </comment>
  </commentList>
</comments>
</file>

<file path=xl/sharedStrings.xml><?xml version="1.0" encoding="utf-8"?>
<sst xmlns="http://schemas.openxmlformats.org/spreadsheetml/2006/main" count="2917" uniqueCount="1351">
  <si>
    <t>CF_OBJECT=</t>
  </si>
  <si>
    <t>F:\整理\19汇总预算\2018年预算\2018年地方财政预算表（加载公示）.XLS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</si>
  <si>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</si>
  <si>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</si>
  <si>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</si>
  <si>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</si>
  <si>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</si>
  <si>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</si>
  <si>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</si>
  <si>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</si>
  <si>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</si>
  <si>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</si>
  <si>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</si>
  <si>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</si>
  <si>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</si>
  <si>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</si>
  <si>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</si>
  <si>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</si>
  <si>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</si>
  <si>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</si>
  <si>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</si>
  <si>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</si>
  <si>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</si>
  <si>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</si>
  <si>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</si>
  <si>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</si>
  <si>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</si>
  <si>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</si>
  <si>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</si>
  <si>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</si>
  <si>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</si>
  <si>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</si>
  <si>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</si>
  <si>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</si>
  <si>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</si>
  <si>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</si>
  <si>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</si>
  <si>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</si>
  <si>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</si>
  <si>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</si>
  <si>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</si>
  <si>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</si>
  <si>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</si>
  <si>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</si>
  <si>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</si>
  <si>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</si>
  <si>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</si>
  <si>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</si>
  <si>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</si>
  <si>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</si>
  <si>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</si>
  <si>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</si>
  <si>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</si>
  <si>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</si>
  <si>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</si>
  <si>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</si>
  <si>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</si>
  <si>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</si>
  <si>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</si>
  <si>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</si>
  <si>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</si>
  <si>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</si>
  <si>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</si>
  <si>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</si>
  <si>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</si>
  <si>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</si>
  <si>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</si>
  <si>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</si>
  <si>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</si>
  <si>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</si>
  <si>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</si>
  <si>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</si>
  <si>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</si>
  <si>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</si>
  <si>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</si>
  <si>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</si>
  <si>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</si>
  <si>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</si>
  <si>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</si>
  <si>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</si>
  <si>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</si>
  <si>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</si>
  <si>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</si>
  <si>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</si>
  <si>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</si>
  <si>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</si>
  <si>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</si>
  <si>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</si>
  <si>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</si>
  <si>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</si>
  <si>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</si>
  <si>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港澳事务</t>
  </si>
  <si>
    <t xml:space="preserve">      台湾事务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</si>
  <si>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</si>
  <si>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</si>
  <si>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</si>
  <si>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</si>
  <si>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</si>
  <si>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</si>
  <si>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</si>
  <si>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</si>
  <si>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</si>
  <si>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</si>
  <si>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</si>
  <si>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</si>
  <si>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</si>
  <si>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</si>
  <si>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</si>
  <si>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</si>
  <si>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</si>
  <si>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</si>
  <si>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</si>
  <si>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</si>
  <si>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</si>
  <si>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</si>
  <si>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</si>
  <si>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</si>
  <si>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</si>
  <si>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</si>
  <si>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</si>
  <si>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</si>
  <si>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</si>
  <si>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</si>
  <si>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</si>
  <si>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</si>
  <si>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</si>
  <si>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</si>
  <si>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  其他国防支出</t>
  </si>
  <si>
    <t>四、公共安全支出</t>
  </si>
  <si>
    <t xml:space="preserve">    公安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</si>
  <si>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</si>
  <si>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</si>
  <si>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</si>
  <si>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</si>
  <si>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</si>
  <si>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</si>
  <si>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</si>
  <si>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</si>
  <si>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</si>
  <si>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</si>
  <si>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</si>
  <si>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</si>
  <si>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</si>
  <si>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</si>
  <si>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</si>
  <si>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</si>
  <si>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</si>
  <si>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</si>
  <si>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</si>
  <si>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</si>
  <si>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</si>
  <si>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</si>
  <si>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</si>
  <si>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</si>
  <si>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</si>
  <si>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</si>
  <si>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</si>
  <si>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</si>
  <si>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</si>
  <si>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</si>
  <si>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</si>
  <si>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</si>
  <si>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</si>
  <si>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</si>
  <si>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</si>
  <si>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其他缉私警察支出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</si>
  <si>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</si>
  <si>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</si>
  <si>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</si>
  <si>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</si>
  <si>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</si>
  <si>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</si>
  <si>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</si>
  <si>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</si>
  <si>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</si>
  <si>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</si>
  <si>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</si>
  <si>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</si>
  <si>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</si>
  <si>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</si>
  <si>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</si>
  <si>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</si>
  <si>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</si>
  <si>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</si>
  <si>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</si>
  <si>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</si>
  <si>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</si>
  <si>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</si>
  <si>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</si>
  <si>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</si>
  <si>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</si>
  <si>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</si>
  <si>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</si>
  <si>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</si>
  <si>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</si>
  <si>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</si>
  <si>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</si>
  <si>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</si>
  <si>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</si>
  <si>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</si>
  <si>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</si>
  <si>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</si>
  <si>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</si>
  <si>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</si>
  <si>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</si>
  <si>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</si>
  <si>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</si>
  <si>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</si>
  <si>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</si>
  <si>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</si>
  <si>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</si>
  <si>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</si>
  <si>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</si>
  <si>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</si>
  <si>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</si>
  <si>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</si>
  <si>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</si>
  <si>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</si>
  <si>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</si>
  <si>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</si>
  <si>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</si>
  <si>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</si>
  <si>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</si>
  <si>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</si>
  <si>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</si>
  <si>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</si>
  <si>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</si>
  <si>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</si>
  <si>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</si>
  <si>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</si>
  <si>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</si>
  <si>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</si>
  <si>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</si>
  <si>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</si>
  <si>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</si>
  <si>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</si>
  <si>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</si>
  <si>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</si>
  <si>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</si>
  <si>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</si>
  <si>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</si>
  <si>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</si>
  <si>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</si>
  <si>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</si>
  <si>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</si>
  <si>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</si>
  <si>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</si>
  <si>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</si>
  <si>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</si>
  <si>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</si>
  <si>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</si>
  <si>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</si>
  <si>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</si>
  <si>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</si>
  <si>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</si>
  <si>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</si>
  <si>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</si>
  <si>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</si>
  <si>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</si>
  <si>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</si>
  <si>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</si>
  <si>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</si>
  <si>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</si>
  <si>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</si>
  <si>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</si>
  <si>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</si>
  <si>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</si>
  <si>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</si>
  <si>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</si>
  <si>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</si>
  <si>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</si>
  <si>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</si>
  <si>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</si>
  <si>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</si>
  <si>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</si>
  <si>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</si>
  <si>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</si>
  <si>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</si>
  <si>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</si>
  <si>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</si>
  <si>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</si>
  <si>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</si>
  <si>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</si>
  <si>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</si>
  <si>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</si>
  <si>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</si>
  <si>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</si>
  <si>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</si>
  <si>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</si>
  <si>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</si>
  <si>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</si>
  <si>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</si>
  <si>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</si>
  <si>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</si>
  <si>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</si>
  <si>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</si>
  <si>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</si>
  <si>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</si>
  <si>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</si>
  <si>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</si>
  <si>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</si>
  <si>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</si>
  <si>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</si>
  <si>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</si>
  <si>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</si>
  <si>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</si>
  <si>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</si>
  <si>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</si>
  <si>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</si>
  <si>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</si>
  <si>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</si>
  <si>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</si>
  <si>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</si>
  <si>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</si>
  <si>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</si>
  <si>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</si>
  <si>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</si>
  <si>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</si>
  <si>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</si>
  <si>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</si>
  <si>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</si>
  <si>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</si>
  <si>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</si>
  <si>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</si>
  <si>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</si>
  <si>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</si>
  <si>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</si>
  <si>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</si>
  <si>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</si>
  <si>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</si>
  <si>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</si>
  <si>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</si>
  <si>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</si>
  <si>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</si>
  <si>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</si>
  <si>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</si>
  <si>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</si>
  <si>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</si>
  <si>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</si>
  <si>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</si>
  <si>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</si>
  <si>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</si>
  <si>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</si>
  <si>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</si>
  <si>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</si>
  <si>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</si>
  <si>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</si>
  <si>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</si>
  <si>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</si>
  <si>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</si>
  <si>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</si>
  <si>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</si>
  <si>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</si>
  <si>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</si>
  <si>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</si>
  <si>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</si>
  <si>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</si>
  <si>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</si>
  <si>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</si>
  <si>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</si>
  <si>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</si>
  <si>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</si>
  <si>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</si>
  <si>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</si>
  <si>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</si>
  <si>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</si>
  <si>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</si>
  <si>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</si>
  <si>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</si>
  <si>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</si>
  <si>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</si>
  <si>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</si>
  <si>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</si>
  <si>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</si>
  <si>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</si>
  <si>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</si>
  <si>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</si>
  <si>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</si>
  <si>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</si>
  <si>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</si>
  <si>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其他社会保障和就业支出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</si>
  <si>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</si>
  <si>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</si>
  <si>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</si>
  <si>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</si>
  <si>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</si>
  <si>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</si>
  <si>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</si>
  <si>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</si>
  <si>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</si>
  <si>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</si>
  <si>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</si>
  <si>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</si>
  <si>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</si>
  <si>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</si>
  <si>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</si>
  <si>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</si>
  <si>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</si>
  <si>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</si>
  <si>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</si>
  <si>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</si>
  <si>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</si>
  <si>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</si>
  <si>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</si>
  <si>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</si>
  <si>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</si>
  <si>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</si>
  <si>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</si>
  <si>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</si>
  <si>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</si>
  <si>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</si>
  <si>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</si>
  <si>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</si>
  <si>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</si>
  <si>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</si>
  <si>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</si>
  <si>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</si>
  <si>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</si>
  <si>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</si>
  <si>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</si>
  <si>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</si>
  <si>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</si>
  <si>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</si>
  <si>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</si>
  <si>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</si>
  <si>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</si>
  <si>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</si>
  <si>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</si>
  <si>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</si>
  <si>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</si>
  <si>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</si>
  <si>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</si>
  <si>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>十、节能环保支出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</si>
  <si>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</si>
  <si>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</si>
  <si>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</si>
  <si>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</si>
  <si>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</si>
  <si>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</si>
  <si>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</si>
  <si>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</si>
  <si>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</si>
  <si>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</si>
  <si>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</si>
  <si>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</si>
  <si>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</si>
  <si>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</si>
  <si>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</si>
  <si>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</si>
  <si>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</si>
  <si>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</si>
  <si>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</si>
  <si>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</si>
  <si>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</si>
  <si>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</si>
  <si>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</si>
  <si>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</si>
  <si>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</si>
  <si>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</si>
  <si>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</si>
  <si>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</si>
  <si>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</si>
  <si>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</si>
  <si>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</si>
  <si>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</si>
  <si>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</si>
  <si>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</si>
  <si>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</si>
  <si>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</si>
  <si>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</si>
  <si>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</si>
  <si>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</si>
  <si>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</si>
  <si>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</si>
  <si>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</si>
  <si>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</si>
  <si>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</si>
  <si>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</si>
  <si>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</si>
  <si>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</si>
  <si>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</si>
  <si>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</si>
  <si>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</si>
  <si>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</si>
  <si>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</si>
  <si>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</si>
  <si>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</si>
  <si>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</si>
  <si>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</si>
  <si>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</si>
  <si>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</si>
  <si>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</si>
  <si>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</si>
  <si>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</si>
  <si>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</si>
  <si>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</si>
  <si>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</si>
  <si>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</si>
  <si>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</si>
  <si>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</si>
  <si>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</si>
  <si>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</si>
  <si>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</si>
  <si>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</si>
  <si>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</si>
  <si>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</si>
  <si>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</si>
  <si>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</si>
  <si>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</si>
  <si>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</si>
  <si>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</si>
  <si>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</si>
  <si>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</si>
  <si>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</si>
  <si>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</si>
  <si>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</si>
  <si>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</si>
  <si>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</si>
  <si>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</si>
  <si>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</si>
  <si>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</si>
  <si>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</si>
  <si>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</si>
  <si>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</si>
  <si>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森林培育</t>
  </si>
  <si>
    <t xml:space="preserve">        森林资源管理</t>
  </si>
  <si>
    <t xml:space="preserve">        森林生态效益补偿</t>
  </si>
  <si>
    <t xml:space="preserve">        动植物保护</t>
  </si>
  <si>
    <t xml:space="preserve">        湿地保护</t>
  </si>
  <si>
    <t xml:space="preserve">        防沙治沙</t>
  </si>
  <si>
    <t xml:space="preserve">        信息管理</t>
  </si>
  <si>
    <t xml:space="preserve">        林区公共支出</t>
  </si>
  <si>
    <t xml:space="preserve">        成品油价格改革对林业的补贴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</si>
  <si>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</si>
  <si>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</si>
  <si>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</si>
  <si>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</si>
  <si>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</si>
  <si>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</si>
  <si>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</si>
  <si>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</si>
  <si>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</si>
  <si>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</si>
  <si>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</si>
  <si>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</si>
  <si>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</si>
  <si>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</si>
  <si>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</si>
  <si>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</si>
  <si>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</si>
  <si>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</si>
  <si>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</si>
  <si>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</si>
  <si>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</si>
  <si>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</si>
  <si>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</si>
  <si>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</si>
  <si>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</si>
  <si>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</si>
  <si>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</si>
  <si>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</si>
  <si>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</si>
  <si>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</si>
  <si>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</si>
  <si>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</si>
  <si>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</si>
  <si>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</si>
  <si>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</si>
  <si>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</si>
  <si>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</si>
  <si>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</si>
  <si>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</si>
  <si>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</si>
  <si>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</si>
  <si>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</si>
  <si>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</si>
  <si>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</si>
  <si>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</si>
  <si>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</si>
  <si>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</si>
  <si>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</si>
  <si>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</si>
  <si>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</si>
  <si>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</si>
  <si>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</si>
  <si>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</si>
  <si>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</si>
  <si>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</si>
  <si>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</si>
  <si>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</si>
  <si>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</si>
  <si>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  化解其他公益性乡村债务支出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</si>
  <si>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</si>
  <si>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</si>
  <si>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</si>
  <si>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</si>
  <si>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</si>
  <si>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</si>
  <si>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</si>
  <si>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</si>
  <si>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</si>
  <si>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</si>
  <si>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</si>
  <si>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</si>
  <si>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</si>
  <si>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</si>
  <si>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</si>
  <si>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</si>
  <si>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</si>
  <si>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</si>
  <si>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</si>
  <si>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</si>
  <si>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</si>
  <si>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</si>
  <si>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</si>
  <si>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</si>
  <si>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</si>
  <si>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</si>
  <si>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</si>
  <si>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</si>
  <si>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</si>
  <si>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</si>
  <si>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</si>
  <si>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</si>
  <si>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</si>
  <si>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</si>
  <si>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</si>
  <si>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</si>
  <si>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</si>
  <si>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</si>
  <si>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</si>
  <si>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</si>
  <si>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</si>
  <si>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</si>
  <si>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</si>
  <si>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</si>
  <si>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</si>
  <si>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</si>
  <si>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</si>
  <si>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</si>
  <si>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</si>
  <si>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</si>
  <si>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</si>
  <si>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</si>
  <si>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</si>
  <si>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</si>
  <si>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</si>
  <si>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</si>
  <si>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</si>
  <si>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</si>
  <si>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</si>
  <si>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</si>
  <si>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</si>
  <si>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</si>
  <si>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</si>
  <si>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</si>
  <si>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</si>
  <si>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</si>
  <si>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</si>
  <si>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</si>
  <si>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</si>
  <si>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</si>
  <si>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</si>
  <si>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</si>
  <si>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</si>
  <si>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</si>
  <si>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</si>
  <si>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</si>
  <si>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</si>
  <si>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</si>
  <si>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</si>
  <si>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</si>
  <si>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</si>
  <si>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</si>
  <si>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</si>
  <si>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</si>
  <si>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</si>
  <si>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</si>
  <si>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</si>
  <si>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</si>
  <si>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</si>
  <si>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</si>
  <si>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</si>
  <si>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</si>
  <si>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</si>
  <si>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</si>
  <si>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</si>
  <si>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</si>
  <si>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</si>
  <si>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</si>
  <si>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</si>
  <si>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</si>
  <si>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</si>
  <si>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</si>
  <si>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</si>
  <si>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</si>
  <si>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</si>
  <si>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</si>
  <si>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</si>
  <si>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</si>
  <si>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</si>
  <si>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</si>
  <si>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</si>
  <si>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</si>
  <si>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</si>
  <si>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</si>
  <si>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</si>
  <si>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</si>
  <si>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</si>
  <si>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</si>
  <si>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</si>
  <si>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</si>
  <si>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</si>
  <si>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</si>
  <si>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</si>
  <si>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</si>
  <si>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</si>
  <si>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</si>
  <si>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</si>
  <si>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  土地资源调查</t>
  </si>
  <si>
    <t xml:space="preserve">        土地资源利用与保护</t>
  </si>
  <si>
    <t xml:space="preserve">        国土整治</t>
  </si>
  <si>
    <t xml:space="preserve">        土地资源储备支出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</si>
  <si>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</si>
  <si>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</si>
  <si>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</si>
  <si>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</si>
  <si>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</si>
  <si>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</si>
  <si>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</si>
  <si>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</si>
  <si>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</si>
  <si>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</si>
  <si>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</si>
  <si>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</si>
  <si>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</si>
  <si>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</si>
  <si>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</si>
  <si>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</si>
  <si>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</si>
  <si>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</si>
  <si>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</si>
  <si>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</si>
  <si>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</si>
  <si>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</si>
  <si>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</si>
  <si>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</si>
  <si>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</si>
  <si>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</si>
  <si>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</si>
  <si>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</si>
  <si>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</si>
  <si>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</si>
  <si>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</si>
  <si>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</si>
  <si>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</si>
  <si>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</si>
  <si>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</si>
  <si>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</si>
  <si>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</si>
  <si>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</si>
  <si>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</si>
  <si>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</si>
  <si>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</si>
  <si>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</si>
  <si>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</si>
  <si>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</si>
  <si>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</si>
  <si>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</si>
  <si>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</si>
  <si>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</si>
  <si>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</si>
  <si>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</si>
  <si>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</si>
  <si>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</si>
  <si>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</si>
  <si>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</si>
  <si>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</si>
  <si>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</si>
  <si>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</si>
  <si>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</si>
  <si>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</si>
  <si>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</si>
  <si>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</si>
  <si>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</si>
  <si>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</si>
  <si>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</si>
  <si>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</si>
  <si>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</si>
  <si>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</si>
  <si>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</si>
  <si>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</si>
  <si>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</si>
  <si>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</si>
  <si>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</si>
  <si>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</si>
  <si>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</si>
  <si>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</si>
  <si>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</si>
  <si>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</si>
  <si>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天然铀能源储备</t>
  </si>
  <si>
    <t xml:space="preserve">        煤炭储备</t>
  </si>
  <si>
    <t xml:space="preserve">      粮油储备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</si>
  <si>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</si>
  <si>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</si>
  <si>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</si>
  <si>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</si>
  <si>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</si>
  <si>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</si>
  <si>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</si>
  <si>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</si>
  <si>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</si>
  <si>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</si>
  <si>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</si>
  <si>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</si>
  <si>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</si>
  <si>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</si>
  <si>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</si>
  <si>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</si>
  <si>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</si>
  <si>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</si>
  <si>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</si>
  <si>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</si>
  <si>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</si>
  <si>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 xml:space="preserve">      地方政府一般债务发行费用支出</t>
  </si>
  <si>
    <t xml:space="preserve">        年初预留</t>
  </si>
  <si>
    <t xml:space="preserve">        其他支出</t>
  </si>
  <si>
    <t>支出合计</t>
  </si>
  <si>
    <t>崇义县2019年一般公共预算支出安排情况表</t>
    <phoneticPr fontId="4" type="noConversion"/>
  </si>
  <si>
    <t xml:space="preserve">   1、 2019年《政府收支分类科目》因机构改革导致科目调整较大，为更好的对比上年度预算，部分上年预算数的基数调整至新科目。                                          2、2019年县本级一般公共预算支出安排190210万元，比2018年支出预算数171254万元增长11.07%。</t>
    <phoneticPr fontId="4" type="noConversion"/>
  </si>
  <si>
    <t>单位：万元</t>
    <phoneticPr fontId="4" type="noConversion"/>
  </si>
  <si>
    <t>项     目</t>
    <phoneticPr fontId="4" type="noConversion"/>
  </si>
  <si>
    <t>2018年预算数</t>
    <phoneticPr fontId="4" type="noConversion"/>
  </si>
  <si>
    <t xml:space="preserve">      行政运行</t>
    <phoneticPr fontId="4" type="noConversion"/>
  </si>
  <si>
    <t xml:space="preserve">      口岸管理</t>
    <phoneticPr fontId="4" type="noConversion"/>
  </si>
  <si>
    <t xml:space="preserve">      海关关务</t>
    <phoneticPr fontId="4" type="noConversion"/>
  </si>
  <si>
    <t xml:space="preserve">      关税征管</t>
    <phoneticPr fontId="4" type="noConversion"/>
  </si>
  <si>
    <t xml:space="preserve">      海关监管</t>
    <phoneticPr fontId="4" type="noConversion"/>
  </si>
  <si>
    <t xml:space="preserve">      检验免疫</t>
    <phoneticPr fontId="4" type="noConversion"/>
  </si>
  <si>
    <t xml:space="preserve">      商标管理</t>
    <phoneticPr fontId="4" type="noConversion"/>
  </si>
  <si>
    <t xml:space="preserve">      原产地地理标志管理</t>
    <phoneticPr fontId="4" type="noConversion"/>
  </si>
  <si>
    <t xml:space="preserve">      其他民族事务支出</t>
    <phoneticPr fontId="4" type="noConversion"/>
  </si>
  <si>
    <t xml:space="preserve">    港澳台事务</t>
    <phoneticPr fontId="4" type="noConversion"/>
  </si>
  <si>
    <t xml:space="preserve">      其他港澳台事务支出</t>
    <phoneticPr fontId="4" type="noConversion"/>
  </si>
  <si>
    <t xml:space="preserve">      工会服务</t>
    <phoneticPr fontId="4" type="noConversion"/>
  </si>
  <si>
    <t xml:space="preserve">      公务员事务</t>
    <phoneticPr fontId="4" type="noConversion"/>
  </si>
  <si>
    <t xml:space="preserve">      事业运行</t>
    <phoneticPr fontId="4" type="noConversion"/>
  </si>
  <si>
    <t xml:space="preserve">      其他组织事务支出</t>
    <phoneticPr fontId="4" type="noConversion"/>
  </si>
  <si>
    <t xml:space="preserve">      宗教事务</t>
    <phoneticPr fontId="4" type="noConversion"/>
  </si>
  <si>
    <t xml:space="preserve">      华侨事务</t>
    <phoneticPr fontId="4" type="noConversion"/>
  </si>
  <si>
    <t xml:space="preserve">    网信事务</t>
    <phoneticPr fontId="4" type="noConversion"/>
  </si>
  <si>
    <t xml:space="preserve">      一般行政管理事务</t>
    <phoneticPr fontId="4" type="noConversion"/>
  </si>
  <si>
    <t xml:space="preserve">      机关服务</t>
    <phoneticPr fontId="4" type="noConversion"/>
  </si>
  <si>
    <t xml:space="preserve">      其他网信事务支出</t>
    <phoneticPr fontId="4" type="noConversion"/>
  </si>
  <si>
    <t xml:space="preserve">    市场监督管理事务</t>
    <phoneticPr fontId="4" type="noConversion"/>
  </si>
  <si>
    <t xml:space="preserve">      市场监督管理专项</t>
    <phoneticPr fontId="4" type="noConversion"/>
  </si>
  <si>
    <t xml:space="preserve">      市场监督执法</t>
    <phoneticPr fontId="4" type="noConversion"/>
  </si>
  <si>
    <t xml:space="preserve">      消费者权益保护</t>
    <phoneticPr fontId="4" type="noConversion"/>
  </si>
  <si>
    <t xml:space="preserve">      价格监督检查</t>
    <phoneticPr fontId="4" type="noConversion"/>
  </si>
  <si>
    <t xml:space="preserve">      信息化建设</t>
    <phoneticPr fontId="4" type="noConversion"/>
  </si>
  <si>
    <t xml:space="preserve">      市场监督管理技术支持</t>
    <phoneticPr fontId="4" type="noConversion"/>
  </si>
  <si>
    <t xml:space="preserve">      认证认可监督管理</t>
    <phoneticPr fontId="4" type="noConversion"/>
  </si>
  <si>
    <t xml:space="preserve">      标准化管理</t>
    <phoneticPr fontId="4" type="noConversion"/>
  </si>
  <si>
    <t xml:space="preserve">      药品事务</t>
    <phoneticPr fontId="4" type="noConversion"/>
  </si>
  <si>
    <t xml:space="preserve">      医疗器械事务</t>
    <phoneticPr fontId="4" type="noConversion"/>
  </si>
  <si>
    <t xml:space="preserve">      化妆品事务</t>
    <phoneticPr fontId="4" type="noConversion"/>
  </si>
  <si>
    <t xml:space="preserve">      其他市场监督管理事务</t>
    <phoneticPr fontId="4" type="noConversion"/>
  </si>
  <si>
    <t xml:space="preserve">      其他一般公共服务支出</t>
    <phoneticPr fontId="4" type="noConversion"/>
  </si>
  <si>
    <t xml:space="preserve">      边海防</t>
    <phoneticPr fontId="4" type="noConversion"/>
  </si>
  <si>
    <t xml:space="preserve">    武装警察部队</t>
    <phoneticPr fontId="4" type="noConversion"/>
  </si>
  <si>
    <t xml:space="preserve">      武装警察部队</t>
    <phoneticPr fontId="4" type="noConversion"/>
  </si>
  <si>
    <t xml:space="preserve">      其他武装警察部队支出</t>
    <phoneticPr fontId="4" type="noConversion"/>
  </si>
  <si>
    <t xml:space="preserve">      执法办案</t>
    <phoneticPr fontId="4" type="noConversion"/>
  </si>
  <si>
    <t xml:space="preserve">      特别业务</t>
    <phoneticPr fontId="4" type="noConversion"/>
  </si>
  <si>
    <t xml:space="preserve">      其他公安支出</t>
    <phoneticPr fontId="4" type="noConversion"/>
  </si>
  <si>
    <t xml:space="preserve">      检查监督</t>
    <phoneticPr fontId="4" type="noConversion"/>
  </si>
  <si>
    <t xml:space="preserve">      国家统一法律职业资格考试</t>
    <phoneticPr fontId="4" type="noConversion"/>
  </si>
  <si>
    <t xml:space="preserve">      法制建设</t>
    <phoneticPr fontId="4" type="noConversion"/>
  </si>
  <si>
    <t xml:space="preserve">      缉私业务</t>
    <phoneticPr fontId="4" type="noConversion"/>
  </si>
  <si>
    <t xml:space="preserve">    其他公共安全支出</t>
    <phoneticPr fontId="4" type="noConversion"/>
  </si>
  <si>
    <t xml:space="preserve">      其他公共安全支出</t>
    <phoneticPr fontId="4" type="noConversion"/>
  </si>
  <si>
    <t xml:space="preserve">      出国留学教育</t>
    <phoneticPr fontId="4" type="noConversion"/>
  </si>
  <si>
    <t xml:space="preserve">      来华留学教育</t>
    <phoneticPr fontId="4" type="noConversion"/>
  </si>
  <si>
    <t xml:space="preserve">    特殊教育</t>
    <phoneticPr fontId="4" type="noConversion"/>
  </si>
  <si>
    <t xml:space="preserve">      社科基金支出</t>
    <phoneticPr fontId="4" type="noConversion"/>
  </si>
  <si>
    <t xml:space="preserve">      其他社会科学支出</t>
    <phoneticPr fontId="4" type="noConversion"/>
  </si>
  <si>
    <t>七、文化旅游体育与传媒支出</t>
    <phoneticPr fontId="4" type="noConversion"/>
  </si>
  <si>
    <t xml:space="preserve">    文化和旅游</t>
    <phoneticPr fontId="4" type="noConversion"/>
  </si>
  <si>
    <t xml:space="preserve">      文化和旅游交流与合作</t>
    <phoneticPr fontId="4" type="noConversion"/>
  </si>
  <si>
    <t xml:space="preserve">      文化和旅游市场管理</t>
    <phoneticPr fontId="4" type="noConversion"/>
  </si>
  <si>
    <t xml:space="preserve">      旅游宣传</t>
    <phoneticPr fontId="4" type="noConversion"/>
  </si>
  <si>
    <t xml:space="preserve">      旅游行业业务管理</t>
    <phoneticPr fontId="4" type="noConversion"/>
  </si>
  <si>
    <t xml:space="preserve">      其他文化和旅游支出</t>
    <phoneticPr fontId="4" type="noConversion"/>
  </si>
  <si>
    <t xml:space="preserve">    新闻出版电影</t>
    <phoneticPr fontId="4" type="noConversion"/>
  </si>
  <si>
    <t xml:space="preserve">      一般行政管理实务</t>
    <phoneticPr fontId="4" type="noConversion"/>
  </si>
  <si>
    <t xml:space="preserve">      新闻通讯</t>
    <phoneticPr fontId="4" type="noConversion"/>
  </si>
  <si>
    <t xml:space="preserve">      出版发行</t>
    <phoneticPr fontId="4" type="noConversion"/>
  </si>
  <si>
    <t xml:space="preserve">      版权管理</t>
    <phoneticPr fontId="4" type="noConversion"/>
  </si>
  <si>
    <t xml:space="preserve">      电影</t>
    <phoneticPr fontId="4" type="noConversion"/>
  </si>
  <si>
    <t xml:space="preserve">      其他新闻出版电影支出</t>
    <phoneticPr fontId="4" type="noConversion"/>
  </si>
  <si>
    <t xml:space="preserve">    广播电视</t>
    <phoneticPr fontId="4" type="noConversion"/>
  </si>
  <si>
    <t xml:space="preserve">      其他广播电视支出</t>
    <phoneticPr fontId="4" type="noConversion"/>
  </si>
  <si>
    <t xml:space="preserve">      军队转业干部安置</t>
    <phoneticPr fontId="4" type="noConversion"/>
  </si>
  <si>
    <t xml:space="preserve">      交强险增值税补助基金支出</t>
    <phoneticPr fontId="4" type="noConversion"/>
  </si>
  <si>
    <t xml:space="preserve">    退役军人管理事务</t>
    <phoneticPr fontId="4" type="noConversion"/>
  </si>
  <si>
    <t xml:space="preserve">      拥军优属</t>
    <phoneticPr fontId="4" type="noConversion"/>
  </si>
  <si>
    <t xml:space="preserve">      部队供应</t>
    <phoneticPr fontId="4" type="noConversion"/>
  </si>
  <si>
    <t xml:space="preserve">      其他退役军人事务管理支出</t>
    <phoneticPr fontId="4" type="noConversion"/>
  </si>
  <si>
    <t>九、卫生健康支出</t>
    <phoneticPr fontId="4" type="noConversion"/>
  </si>
  <si>
    <t xml:space="preserve">    卫生健康管理事务</t>
    <phoneticPr fontId="4" type="noConversion"/>
  </si>
  <si>
    <t xml:space="preserve">      其他卫生健康管理事务支出</t>
    <phoneticPr fontId="4" type="noConversion"/>
  </si>
  <si>
    <t xml:space="preserve">      财政对职工基本医疗保险基金的补助</t>
    <phoneticPr fontId="4" type="noConversion"/>
  </si>
  <si>
    <t xml:space="preserve">    医疗保障管理事务</t>
    <phoneticPr fontId="4" type="noConversion"/>
  </si>
  <si>
    <t xml:space="preserve">      医疗保障政策管理</t>
    <phoneticPr fontId="4" type="noConversion"/>
  </si>
  <si>
    <t xml:space="preserve">      医疗保障经办事务</t>
    <phoneticPr fontId="4" type="noConversion"/>
  </si>
  <si>
    <t xml:space="preserve">      其他医疗保障管理事务支出</t>
    <phoneticPr fontId="4" type="noConversion"/>
  </si>
  <si>
    <t xml:space="preserve">    老龄卫生健康服务</t>
    <phoneticPr fontId="4" type="noConversion"/>
  </si>
  <si>
    <t xml:space="preserve">      老龄卫生健康服务</t>
    <phoneticPr fontId="4" type="noConversion"/>
  </si>
  <si>
    <t xml:space="preserve">    其他卫生健康支出</t>
    <phoneticPr fontId="4" type="noConversion"/>
  </si>
  <si>
    <t xml:space="preserve">      其他卫生健康支出</t>
    <phoneticPr fontId="4" type="noConversion"/>
  </si>
  <si>
    <t xml:space="preserve">      生态环境保护宣传</t>
    <phoneticPr fontId="4" type="noConversion"/>
  </si>
  <si>
    <t xml:space="preserve">      生态环境国际合作及履约</t>
    <phoneticPr fontId="4" type="noConversion"/>
  </si>
  <si>
    <t xml:space="preserve">      生态环境保护行政许可</t>
    <phoneticPr fontId="4" type="noConversion"/>
  </si>
  <si>
    <t xml:space="preserve">      停伐补助</t>
    <phoneticPr fontId="4" type="noConversion"/>
  </si>
  <si>
    <t xml:space="preserve">      生态环境监测与信息</t>
    <phoneticPr fontId="4" type="noConversion"/>
  </si>
  <si>
    <t xml:space="preserve">      生态环境执法监察</t>
    <phoneticPr fontId="4" type="noConversion"/>
  </si>
  <si>
    <t xml:space="preserve">      减排专项支出</t>
    <phoneticPr fontId="4" type="noConversion"/>
  </si>
  <si>
    <t xml:space="preserve">      清洁生产专项支出</t>
    <phoneticPr fontId="4" type="noConversion"/>
  </si>
  <si>
    <t xml:space="preserve">        城管执法</t>
    <phoneticPr fontId="4" type="noConversion"/>
  </si>
  <si>
    <t xml:space="preserve">        工程建设国家标准规范编制与监管</t>
    <phoneticPr fontId="4" type="noConversion"/>
  </si>
  <si>
    <t xml:space="preserve">      城乡社区规划与管理</t>
    <phoneticPr fontId="4" type="noConversion"/>
  </si>
  <si>
    <t xml:space="preserve">        防灾救灾</t>
    <phoneticPr fontId="4" type="noConversion"/>
  </si>
  <si>
    <t xml:space="preserve">        稳定农民收入补贴</t>
    <phoneticPr fontId="4" type="noConversion"/>
  </si>
  <si>
    <t xml:space="preserve">        农业结构调整补贴</t>
    <phoneticPr fontId="4" type="noConversion"/>
  </si>
  <si>
    <t xml:space="preserve">        其他农业支出</t>
    <phoneticPr fontId="4" type="noConversion"/>
  </si>
  <si>
    <t xml:space="preserve">      林业和草原</t>
    <phoneticPr fontId="4" type="noConversion"/>
  </si>
  <si>
    <t xml:space="preserve">        事业机构</t>
    <phoneticPr fontId="4" type="noConversion"/>
  </si>
  <si>
    <t xml:space="preserve">        技术推广与转化</t>
    <phoneticPr fontId="4" type="noConversion"/>
  </si>
  <si>
    <t xml:space="preserve">        自然保护区等管理</t>
    <phoneticPr fontId="4" type="noConversion"/>
  </si>
  <si>
    <t xml:space="preserve">        执法与监督</t>
    <phoneticPr fontId="4" type="noConversion"/>
  </si>
  <si>
    <t xml:space="preserve">        对外合作与交流</t>
    <phoneticPr fontId="4" type="noConversion"/>
  </si>
  <si>
    <t xml:space="preserve">        产业化管理</t>
    <phoneticPr fontId="4" type="noConversion"/>
  </si>
  <si>
    <t xml:space="preserve">        贷款贴息</t>
    <phoneticPr fontId="4" type="noConversion"/>
  </si>
  <si>
    <t xml:space="preserve">        防灾减灾</t>
    <phoneticPr fontId="4" type="noConversion"/>
  </si>
  <si>
    <t xml:space="preserve">        国家公园</t>
    <phoneticPr fontId="4" type="noConversion"/>
  </si>
  <si>
    <t xml:space="preserve">        草原管理</t>
    <phoneticPr fontId="4" type="noConversion"/>
  </si>
  <si>
    <t xml:space="preserve">        行业业务管理</t>
    <phoneticPr fontId="4" type="noConversion"/>
  </si>
  <si>
    <t xml:space="preserve">        其他林业和草原支出</t>
    <phoneticPr fontId="4" type="noConversion"/>
  </si>
  <si>
    <t xml:space="preserve">       “三西”农业建设专项补助</t>
    <phoneticPr fontId="4" type="noConversion"/>
  </si>
  <si>
    <t xml:space="preserve">        产业化发展</t>
    <phoneticPr fontId="4" type="noConversion"/>
  </si>
  <si>
    <t xml:space="preserve">        创新示范</t>
    <phoneticPr fontId="4" type="noConversion"/>
  </si>
  <si>
    <t xml:space="preserve">      其他农林水支出</t>
    <phoneticPr fontId="4" type="noConversion"/>
  </si>
  <si>
    <t xml:space="preserve">        其他农林水支出</t>
    <phoneticPr fontId="4" type="noConversion"/>
  </si>
  <si>
    <t xml:space="preserve">        中央企业专项管理</t>
    <phoneticPr fontId="4" type="noConversion"/>
  </si>
  <si>
    <t xml:space="preserve">        其他商业服务业等支出</t>
    <phoneticPr fontId="4" type="noConversion"/>
  </si>
  <si>
    <t xml:space="preserve">        政策性银行亏损补贴</t>
    <phoneticPr fontId="4" type="noConversion"/>
  </si>
  <si>
    <t xml:space="preserve">        利息费用补贴支出</t>
    <phoneticPr fontId="4" type="noConversion"/>
  </si>
  <si>
    <t>十八、自然资源海洋气象等支出</t>
    <phoneticPr fontId="4" type="noConversion"/>
  </si>
  <si>
    <t xml:space="preserve">      自然资源事务</t>
    <phoneticPr fontId="4" type="noConversion"/>
  </si>
  <si>
    <t xml:space="preserve">        自然资源规划及管理</t>
    <phoneticPr fontId="4" type="noConversion"/>
  </si>
  <si>
    <t xml:space="preserve">        自然资源社会公益服务</t>
    <phoneticPr fontId="4" type="noConversion"/>
  </si>
  <si>
    <t xml:space="preserve">        自然资源行业业务管理</t>
    <phoneticPr fontId="4" type="noConversion"/>
  </si>
  <si>
    <t xml:space="preserve">        自然资源调查</t>
    <phoneticPr fontId="4" type="noConversion"/>
  </si>
  <si>
    <t xml:space="preserve">        地质矿产资源与环境调查</t>
    <phoneticPr fontId="4" type="noConversion"/>
  </si>
  <si>
    <t xml:space="preserve">        其他自然资源事务支出</t>
    <phoneticPr fontId="4" type="noConversion"/>
  </si>
  <si>
    <t xml:space="preserve">      其他自然资源海洋气象等支出</t>
    <phoneticPr fontId="4" type="noConversion"/>
  </si>
  <si>
    <t xml:space="preserve">        石油储备</t>
    <phoneticPr fontId="4" type="noConversion"/>
  </si>
  <si>
    <t xml:space="preserve">        其他能源储备支出</t>
    <phoneticPr fontId="4" type="noConversion"/>
  </si>
  <si>
    <t xml:space="preserve">        储备粮油补贴</t>
    <phoneticPr fontId="4" type="noConversion"/>
  </si>
  <si>
    <t>二十一、灾害防治及应急管理支出</t>
    <phoneticPr fontId="4" type="noConversion"/>
  </si>
  <si>
    <t xml:space="preserve">     应急管理事务</t>
    <phoneticPr fontId="4" type="noConversion"/>
  </si>
  <si>
    <t xml:space="preserve">       行政运行</t>
    <phoneticPr fontId="4" type="noConversion"/>
  </si>
  <si>
    <t xml:space="preserve">       一般行政管理事务</t>
    <phoneticPr fontId="4" type="noConversion"/>
  </si>
  <si>
    <t xml:space="preserve">       机关服务</t>
    <phoneticPr fontId="4" type="noConversion"/>
  </si>
  <si>
    <t xml:space="preserve">       灾害风险防治</t>
    <phoneticPr fontId="4" type="noConversion"/>
  </si>
  <si>
    <t xml:space="preserve">       国务院安委会专项</t>
    <phoneticPr fontId="4" type="noConversion"/>
  </si>
  <si>
    <t xml:space="preserve">       安全监管</t>
    <phoneticPr fontId="4" type="noConversion"/>
  </si>
  <si>
    <t xml:space="preserve">       安全生产基础</t>
    <phoneticPr fontId="4" type="noConversion"/>
  </si>
  <si>
    <t xml:space="preserve">       应急救援</t>
    <phoneticPr fontId="4" type="noConversion"/>
  </si>
  <si>
    <t xml:space="preserve">       应急管理</t>
    <phoneticPr fontId="4" type="noConversion"/>
  </si>
  <si>
    <t xml:space="preserve">       事业运行</t>
    <phoneticPr fontId="4" type="noConversion"/>
  </si>
  <si>
    <t xml:space="preserve">       其他应急管理支出</t>
    <phoneticPr fontId="4" type="noConversion"/>
  </si>
  <si>
    <t xml:space="preserve">     消防事务</t>
    <phoneticPr fontId="4" type="noConversion"/>
  </si>
  <si>
    <t xml:space="preserve">       一般行政管理实务</t>
    <phoneticPr fontId="4" type="noConversion"/>
  </si>
  <si>
    <t xml:space="preserve">       消防应急救援</t>
    <phoneticPr fontId="4" type="noConversion"/>
  </si>
  <si>
    <t xml:space="preserve">       其他消防事务支出</t>
    <phoneticPr fontId="4" type="noConversion"/>
  </si>
  <si>
    <t xml:space="preserve">     森林消防事务</t>
    <phoneticPr fontId="4" type="noConversion"/>
  </si>
  <si>
    <t xml:space="preserve">       森林消防应急救援</t>
    <phoneticPr fontId="4" type="noConversion"/>
  </si>
  <si>
    <t xml:space="preserve">       其他森林消防事务支出</t>
    <phoneticPr fontId="4" type="noConversion"/>
  </si>
  <si>
    <t xml:space="preserve">     煤矿安全</t>
    <phoneticPr fontId="4" type="noConversion"/>
  </si>
  <si>
    <t xml:space="preserve">       煤矿安全监察事务</t>
    <phoneticPr fontId="4" type="noConversion"/>
  </si>
  <si>
    <t xml:space="preserve">       煤矿应急救援事务</t>
    <phoneticPr fontId="4" type="noConversion"/>
  </si>
  <si>
    <t xml:space="preserve">       其他煤矿安全支出</t>
    <phoneticPr fontId="4" type="noConversion"/>
  </si>
  <si>
    <t xml:space="preserve">     地震事务</t>
    <phoneticPr fontId="4" type="noConversion"/>
  </si>
  <si>
    <t xml:space="preserve">       地震监测</t>
    <phoneticPr fontId="4" type="noConversion"/>
  </si>
  <si>
    <t xml:space="preserve">       地震预测预报</t>
    <phoneticPr fontId="4" type="noConversion"/>
  </si>
  <si>
    <t xml:space="preserve">       地震灾害预防</t>
    <phoneticPr fontId="4" type="noConversion"/>
  </si>
  <si>
    <t xml:space="preserve">       地震应急救援</t>
    <phoneticPr fontId="4" type="noConversion"/>
  </si>
  <si>
    <t xml:space="preserve">       地震环境探察</t>
    <phoneticPr fontId="4" type="noConversion"/>
  </si>
  <si>
    <t xml:space="preserve">       防震减灾信息管理</t>
    <phoneticPr fontId="4" type="noConversion"/>
  </si>
  <si>
    <t xml:space="preserve">       防震减灾基础管理</t>
    <phoneticPr fontId="4" type="noConversion"/>
  </si>
  <si>
    <t xml:space="preserve">       地震事业机构</t>
    <phoneticPr fontId="4" type="noConversion"/>
  </si>
  <si>
    <t xml:space="preserve">       其他地震事务支出</t>
    <phoneticPr fontId="4" type="noConversion"/>
  </si>
  <si>
    <t xml:space="preserve">     自然灾害防治</t>
    <phoneticPr fontId="4" type="noConversion"/>
  </si>
  <si>
    <t xml:space="preserve">       地质灾害防治</t>
    <phoneticPr fontId="4" type="noConversion"/>
  </si>
  <si>
    <t xml:space="preserve">       森林草原防灾减灾</t>
    <phoneticPr fontId="4" type="noConversion"/>
  </si>
  <si>
    <t xml:space="preserve">       其他自然灾害防治支出</t>
    <phoneticPr fontId="4" type="noConversion"/>
  </si>
  <si>
    <t xml:space="preserve">     自然灾害救灾及恢复重建支出</t>
    <phoneticPr fontId="4" type="noConversion"/>
  </si>
  <si>
    <t xml:space="preserve">       中央自然灾害生活补助</t>
    <phoneticPr fontId="4" type="noConversion"/>
  </si>
  <si>
    <t xml:space="preserve">       地方自然灾害生活补助</t>
    <phoneticPr fontId="4" type="noConversion"/>
  </si>
  <si>
    <t xml:space="preserve">       自然灾害救灾补助</t>
    <phoneticPr fontId="4" type="noConversion"/>
  </si>
  <si>
    <t xml:space="preserve">       自然灾害灾后重建补助</t>
    <phoneticPr fontId="4" type="noConversion"/>
  </si>
  <si>
    <t xml:space="preserve">       其他自然灾害生活救助支出</t>
    <phoneticPr fontId="4" type="noConversion"/>
  </si>
  <si>
    <t xml:space="preserve">     其他灾害防治及应急管理支出</t>
    <phoneticPr fontId="4" type="noConversion"/>
  </si>
  <si>
    <t>二十二、预备费</t>
    <phoneticPr fontId="4" type="noConversion"/>
  </si>
  <si>
    <t>二十三、债务付息支出</t>
    <phoneticPr fontId="4" type="noConversion"/>
  </si>
  <si>
    <t>二十四、债务发行费用支出</t>
    <phoneticPr fontId="4" type="noConversion"/>
  </si>
  <si>
    <t>二十五、其他支出</t>
    <phoneticPr fontId="4" type="noConversion"/>
  </si>
  <si>
    <t>2018年决算数</t>
    <phoneticPr fontId="4" type="noConversion"/>
  </si>
  <si>
    <t>2019年执行数</t>
    <phoneticPr fontId="4" type="noConversion"/>
  </si>
  <si>
    <t>2019年预算数</t>
    <phoneticPr fontId="4" type="noConversion"/>
  </si>
  <si>
    <t>未核对</t>
    <phoneticPr fontId="4" type="noConversion"/>
  </si>
  <si>
    <t>净增</t>
    <phoneticPr fontId="4" type="noConversion"/>
  </si>
  <si>
    <t>净增</t>
    <phoneticPr fontId="4" type="noConversion"/>
  </si>
  <si>
    <t>崇义县2019年一般公共预算支出执行情况表说明</t>
    <phoneticPr fontId="4" type="noConversion"/>
  </si>
  <si>
    <t>七、文化旅游体育与传媒支出</t>
  </si>
  <si>
    <t>九、卫生健康支出</t>
  </si>
  <si>
    <t>十四、资源勘探工业信息等支出</t>
  </si>
  <si>
    <t>十八、自然资源海洋气象等支出</t>
  </si>
  <si>
    <t>二十一、灾害防治及应急管理支出</t>
  </si>
  <si>
    <t>二十二、预备费</t>
  </si>
  <si>
    <t>二十三、债务付息支出</t>
  </si>
  <si>
    <t>二十四、债务发行费用支出</t>
  </si>
  <si>
    <t>二十五、其他支出</t>
  </si>
  <si>
    <t>执行数占预算数%</t>
    <phoneticPr fontId="4" type="noConversion"/>
  </si>
  <si>
    <t>2019年执行数比2018年决算数增减%</t>
    <phoneticPr fontId="4" type="noConversion"/>
  </si>
  <si>
    <t>2021年预算数</t>
    <phoneticPr fontId="15" type="noConversion"/>
  </si>
  <si>
    <t>支出项目</t>
    <phoneticPr fontId="15" type="noConversion"/>
  </si>
  <si>
    <t>人代会批复预算数</t>
    <phoneticPr fontId="15" type="noConversion"/>
  </si>
  <si>
    <t>2020年决算数</t>
    <phoneticPr fontId="15" type="noConversion"/>
  </si>
  <si>
    <t>2019年决算数</t>
    <phoneticPr fontId="15" type="noConversion"/>
  </si>
  <si>
    <t>2020年</t>
    <phoneticPr fontId="15" type="noConversion"/>
  </si>
  <si>
    <t>2020年崇义县一般公共预算支出决算情况表</t>
    <phoneticPr fontId="4" type="noConversion"/>
  </si>
  <si>
    <t>（一）一般公共预算支出合计</t>
  </si>
  <si>
    <t>决算数占预算数%</t>
    <phoneticPr fontId="15" type="noConversion"/>
  </si>
  <si>
    <t>2020年决算数比2019年决算数增减%</t>
    <phoneticPr fontId="15" type="noConversion"/>
  </si>
  <si>
    <t>净增</t>
    <phoneticPr fontId="4" type="noConversion"/>
  </si>
  <si>
    <t xml:space="preserve">      专项业务及机关事务管理</t>
  </si>
  <si>
    <t>净减</t>
    <phoneticPr fontId="4" type="noConversion"/>
  </si>
  <si>
    <t xml:space="preserve">      税收业务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</si>
  <si>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</si>
  <si>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</si>
  <si>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</si>
  <si>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</si>
  <si>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</si>
  <si>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巡视工作</t>
  </si>
  <si>
    <t xml:space="preserve">      知识产权战略和规划</t>
  </si>
  <si>
    <t xml:space="preserve">      国际合作与交流</t>
  </si>
  <si>
    <t xml:space="preserve">      商标管理</t>
  </si>
  <si>
    <t xml:space="preserve">      原产地地理标志管理</t>
  </si>
  <si>
    <t xml:space="preserve">      其他民族事务支出</t>
  </si>
  <si>
    <t xml:space="preserve">    港澳台事务</t>
  </si>
  <si>
    <t xml:space="preserve">      其他港澳台事务支出</t>
  </si>
  <si>
    <t xml:space="preserve">      工会事务</t>
  </si>
  <si>
    <t xml:space="preserve">      公务员事务</t>
  </si>
  <si>
    <t xml:space="preserve">      其他组织事务支出</t>
  </si>
  <si>
    <t xml:space="preserve">      宣传管理</t>
  </si>
  <si>
    <t xml:space="preserve">      宗教事务</t>
  </si>
  <si>
    <t xml:space="preserve">      华侨事务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</si>
  <si>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</si>
  <si>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</si>
  <si>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</si>
  <si>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</si>
  <si>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</si>
  <si>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</si>
  <si>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</si>
  <si>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</si>
  <si>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</si>
  <si>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</si>
  <si>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</si>
  <si>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</si>
  <si>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</si>
  <si>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  其他一般公共服务支出</t>
  </si>
  <si>
    <t xml:space="preserve">    对外宣传</t>
  </si>
  <si>
    <t xml:space="preserve">      边海防</t>
  </si>
  <si>
    <t xml:space="preserve">    武装警察部队</t>
  </si>
  <si>
    <t xml:space="preserve">      武装警察部队</t>
  </si>
  <si>
    <t xml:space="preserve">      其他武装警察部队支出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</si>
  <si>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</si>
  <si>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</si>
  <si>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</si>
  <si>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</si>
  <si>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</si>
  <si>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  检查监督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</si>
  <si>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</si>
  <si>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</si>
  <si>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</si>
  <si>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法制建设</t>
  </si>
  <si>
    <t xml:space="preserve">      缉私业务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</si>
  <si>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</si>
  <si>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</si>
  <si>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</si>
  <si>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    中等职业教育</t>
  </si>
  <si>
    <t xml:space="preserve">      出国留学教育</t>
  </si>
  <si>
    <t xml:space="preserve">      来华留学教育</t>
  </si>
  <si>
    <t xml:space="preserve">    特殊教育</t>
  </si>
  <si>
    <t xml:space="preserve">      实验室及相关设施</t>
  </si>
  <si>
    <t xml:space="preserve">      科技人才队伍建设</t>
  </si>
  <si>
    <t xml:space="preserve">      共性技术研究与开发</t>
  </si>
  <si>
    <t xml:space="preserve">      社科基金支出</t>
  </si>
  <si>
    <t xml:space="preserve">      其他社会科学支出</t>
  </si>
  <si>
    <t xml:space="preserve">      其他科技重大项目</t>
  </si>
  <si>
    <t xml:space="preserve">    文化和旅游</t>
  </si>
  <si>
    <t>净增</t>
  </si>
  <si>
    <t xml:space="preserve">      文化和旅游交流与合作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</si>
  <si>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</si>
  <si>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</si>
  <si>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</si>
  <si>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</si>
  <si>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</si>
  <si>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</si>
  <si>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</si>
  <si>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</si>
  <si>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</si>
  <si>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</si>
  <si>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</si>
  <si>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</si>
  <si>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</si>
  <si>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</si>
  <si>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</si>
  <si>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</si>
  <si>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</si>
  <si>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其他文化旅游体育与传媒支出</t>
  </si>
  <si>
    <t xml:space="preserve">      社会组织管理</t>
  </si>
  <si>
    <t xml:space="preserve">      基层政权建设和社区治理</t>
  </si>
  <si>
    <t xml:space="preserve">    行政事业单位养老支出</t>
  </si>
  <si>
    <t xml:space="preserve">      行政单位离退休</t>
  </si>
  <si>
    <t xml:space="preserve">      对机关事业单位职业年金的补助</t>
  </si>
  <si>
    <t xml:space="preserve">      其他行政事业单位养老支出</t>
  </si>
  <si>
    <t xml:space="preserve">      促进创业补贴</t>
  </si>
  <si>
    <t xml:space="preserve">      军队转业干部安置</t>
  </si>
  <si>
    <t xml:space="preserve">      康复辅具</t>
  </si>
  <si>
    <t xml:space="preserve">      养老服务</t>
  </si>
  <si>
    <t xml:space="preserve">      交强险增值税补助基金支出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</si>
  <si>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</si>
  <si>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</si>
  <si>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</si>
  <si>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</si>
  <si>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</si>
  <si>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</si>
  <si>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</si>
  <si>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卫生健康管理事务</t>
  </si>
  <si>
    <t xml:space="preserve">      其他卫生健康管理事务支出</t>
  </si>
  <si>
    <t xml:space="preserve">      妇幼保健医院</t>
  </si>
  <si>
    <t xml:space="preserve">      康复医院</t>
  </si>
  <si>
    <t xml:space="preserve">      重大公共卫生服务</t>
  </si>
  <si>
    <t xml:space="preserve">      财政对职工基本医疗保险基金的补助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</si>
  <si>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</si>
  <si>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</si>
  <si>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</si>
  <si>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</si>
  <si>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</si>
  <si>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</si>
  <si>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 xml:space="preserve">      生态环境保护宣传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</si>
  <si>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</si>
  <si>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</si>
  <si>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</si>
  <si>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土壤</t>
  </si>
  <si>
    <t xml:space="preserve">      停伐补助</t>
  </si>
  <si>
    <t xml:space="preserve">    退耕还林还草</t>
  </si>
  <si>
    <t xml:space="preserve">      其他退耕还林还草支出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</si>
  <si>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</si>
  <si>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</si>
  <si>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</si>
  <si>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</si>
  <si>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  城管执法</t>
  </si>
  <si>
    <t xml:space="preserve">        工程建设国家标准规范编制与监管</t>
  </si>
  <si>
    <t xml:space="preserve">      城乡社区规划与管理</t>
  </si>
  <si>
    <t xml:space="preserve">    农业农村</t>
  </si>
  <si>
    <t xml:space="preserve">        行业业务管理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</si>
  <si>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</si>
  <si>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</si>
  <si>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</si>
  <si>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农业生产发展</t>
  </si>
  <si>
    <t xml:space="preserve">        农村合作经济</t>
  </si>
  <si>
    <t xml:space="preserve">        农村社会事业</t>
  </si>
  <si>
    <t xml:space="preserve">        农田建设</t>
  </si>
  <si>
    <t xml:space="preserve">        其他农业农村支出</t>
  </si>
  <si>
    <t xml:space="preserve">    林业和草原</t>
  </si>
  <si>
    <t xml:space="preserve">        事业机构</t>
  </si>
  <si>
    <t xml:space="preserve">        森林资源培育</t>
  </si>
  <si>
    <t xml:space="preserve">        技术推广与转化</t>
  </si>
  <si>
    <t xml:space="preserve">        自然保护区等管理</t>
  </si>
  <si>
    <t xml:space="preserve">        执法与监督</t>
  </si>
  <si>
    <t xml:space="preserve">        对外合作与交流</t>
  </si>
  <si>
    <t xml:space="preserve">        产业化管理</t>
  </si>
  <si>
    <t xml:space="preserve">        贷款贴息</t>
  </si>
  <si>
    <t xml:space="preserve">        林业草原防灾减灾</t>
  </si>
  <si>
    <t xml:space="preserve">        国家公园</t>
  </si>
  <si>
    <t xml:space="preserve">        草原管理</t>
  </si>
  <si>
    <t xml:space="preserve">        其他林业和草原支出</t>
  </si>
  <si>
    <t xml:space="preserve">    水利</t>
  </si>
  <si>
    <t xml:space="preserve">        农村水利</t>
  </si>
  <si>
    <t xml:space="preserve">        南水北调工程管理</t>
  </si>
  <si>
    <t xml:space="preserve">    扶贫</t>
  </si>
  <si>
    <t xml:space="preserve">       “三西”农业建设专项补助</t>
  </si>
  <si>
    <t xml:space="preserve">    农村综合改革</t>
  </si>
  <si>
    <t xml:space="preserve">        对村级公益事业建设的补助</t>
  </si>
  <si>
    <t xml:space="preserve">    普惠金融发展支出</t>
  </si>
  <si>
    <t xml:space="preserve">    目标价格补贴</t>
  </si>
  <si>
    <t xml:space="preserve">    其他农林水支出</t>
  </si>
  <si>
    <t xml:space="preserve">        其他农林水支出</t>
  </si>
  <si>
    <t xml:space="preserve">    公路水路运输</t>
  </si>
  <si>
    <t xml:space="preserve">    铁路运输</t>
  </si>
  <si>
    <t xml:space="preserve">    民用航空运输</t>
  </si>
  <si>
    <t xml:space="preserve">    成品油价格改革对交通运输的补贴</t>
  </si>
  <si>
    <t xml:space="preserve">    邮政业支出</t>
  </si>
  <si>
    <t xml:space="preserve">    车辆购置税支出</t>
  </si>
  <si>
    <t xml:space="preserve">    其他交通运输支出</t>
  </si>
  <si>
    <t xml:space="preserve">    资源勘探开发</t>
  </si>
  <si>
    <t xml:space="preserve">    制造业</t>
  </si>
  <si>
    <t xml:space="preserve">    建筑业</t>
  </si>
  <si>
    <t xml:space="preserve">    工业和信息产业监管</t>
  </si>
  <si>
    <t xml:space="preserve">        无线电及信息通信监管</t>
  </si>
  <si>
    <t xml:space="preserve">        工程建设及运行维护</t>
  </si>
  <si>
    <t xml:space="preserve">        产业发展</t>
  </si>
  <si>
    <t xml:space="preserve">    国有资产监管</t>
  </si>
  <si>
    <t xml:space="preserve">        中央企业专项管理</t>
  </si>
  <si>
    <t xml:space="preserve">    支持中小企业发展和管理支出</t>
  </si>
  <si>
    <t xml:space="preserve">        减免房租补贴</t>
  </si>
  <si>
    <t xml:space="preserve">    其他资源勘探工业信息等支出</t>
  </si>
  <si>
    <t xml:space="preserve">        其他资源勘探工业信息等支出</t>
  </si>
  <si>
    <t xml:space="preserve">    商业流通事务</t>
  </si>
  <si>
    <t xml:space="preserve">    涉外发展服务支出</t>
  </si>
  <si>
    <t xml:space="preserve">    其他商业服务业等支出</t>
  </si>
  <si>
    <t xml:space="preserve">        其他商业服务业等支出</t>
  </si>
  <si>
    <t xml:space="preserve">    金融部门行政支出</t>
  </si>
  <si>
    <t xml:space="preserve">    金融部门监管支出</t>
  </si>
  <si>
    <t xml:space="preserve">        货币发行</t>
  </si>
  <si>
    <t xml:space="preserve">        金融服务</t>
  </si>
  <si>
    <t xml:space="preserve">        反假币</t>
  </si>
  <si>
    <t xml:space="preserve">        重点金融机构监管</t>
  </si>
  <si>
    <t xml:space="preserve">        金融稽查与案件处理</t>
  </si>
  <si>
    <t xml:space="preserve">        金融行业电子化建设</t>
  </si>
  <si>
    <t xml:space="preserve">        从业人员资格考试</t>
  </si>
  <si>
    <t xml:space="preserve">        反洗钱</t>
  </si>
  <si>
    <t xml:space="preserve">        金融部门其他监管支出</t>
  </si>
  <si>
    <t xml:space="preserve">    金融发展支出</t>
  </si>
  <si>
    <t xml:space="preserve">        政策性银行亏损补贴</t>
  </si>
  <si>
    <t xml:space="preserve">        利息费用补贴支出</t>
  </si>
  <si>
    <t xml:space="preserve">    金融调控支出</t>
  </si>
  <si>
    <t xml:space="preserve">        中央银行亏损补贴</t>
  </si>
  <si>
    <t xml:space="preserve">        其他金融调控支出</t>
  </si>
  <si>
    <t xml:space="preserve">    其他金融支出</t>
  </si>
  <si>
    <t xml:space="preserve">        重点企业贷款贴息</t>
  </si>
  <si>
    <t xml:space="preserve">    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</si>
  <si>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</si>
  <si>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</si>
  <si>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</si>
  <si>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</si>
  <si>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</si>
  <si>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</si>
  <si>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</si>
  <si>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</si>
  <si>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</si>
  <si>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</si>
  <si>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  自然资源规划及管理</t>
  </si>
  <si>
    <t xml:space="preserve">        自然资源利用与保护</t>
  </si>
  <si>
    <t xml:space="preserve">        自然资源社会公益服务</t>
  </si>
  <si>
    <t xml:space="preserve">        自然资源行业业务管理</t>
  </si>
  <si>
    <t xml:space="preserve">        自然资源调查与确权登记</t>
  </si>
  <si>
    <t xml:space="preserve">        地质矿产资源与环境调查</t>
  </si>
  <si>
    <t xml:space="preserve">        地质勘查与矿产资源管理</t>
  </si>
  <si>
    <t xml:space="preserve">        海域与海岛管理</t>
  </si>
  <si>
    <t xml:space="preserve">        自然资源国际合作与海洋权益维护</t>
  </si>
  <si>
    <t xml:space="preserve">        自然资源卫星</t>
  </si>
  <si>
    <t xml:space="preserve">        深海调查与资源开发</t>
  </si>
  <si>
    <t xml:space="preserve">        海洋战略规划与预警监测</t>
  </si>
  <si>
    <t xml:space="preserve">        基础测绘与地理信息监管</t>
  </si>
  <si>
    <t xml:space="preserve">        其他自然资源事务支出</t>
  </si>
  <si>
    <t xml:space="preserve">    气象事务</t>
  </si>
  <si>
    <t xml:space="preserve">    其他自然资源海洋气象等支出</t>
  </si>
  <si>
    <t xml:space="preserve">    保障性安居工程支出</t>
  </si>
  <si>
    <t xml:space="preserve">        老旧小区改造</t>
  </si>
  <si>
    <t xml:space="preserve">        住房租赁市场发展</t>
  </si>
  <si>
    <t xml:space="preserve">    住房改革支出</t>
  </si>
  <si>
    <t xml:space="preserve">    城乡社区住宅</t>
  </si>
  <si>
    <t xml:space="preserve">    粮油物资事务</t>
  </si>
  <si>
    <t xml:space="preserve">        财务与审计支出</t>
  </si>
  <si>
    <t xml:space="preserve">        信息统计</t>
  </si>
  <si>
    <t xml:space="preserve">        专项业务活动</t>
  </si>
  <si>
    <t xml:space="preserve">        设施建设</t>
  </si>
  <si>
    <t xml:space="preserve">        设施安全</t>
  </si>
  <si>
    <t xml:space="preserve">        物资保管保养</t>
  </si>
  <si>
    <t xml:space="preserve">        其他粮油物资事务支出</t>
  </si>
  <si>
    <t xml:space="preserve">    能源储备</t>
  </si>
  <si>
    <t xml:space="preserve">        石油储备</t>
  </si>
  <si>
    <t xml:space="preserve">        其他能源储备支出</t>
  </si>
  <si>
    <t xml:space="preserve">    粮油储备</t>
  </si>
  <si>
    <t xml:space="preserve">        储备粮油补贴</t>
  </si>
  <si>
    <t xml:space="preserve">    重要商品储备</t>
  </si>
  <si>
    <t xml:space="preserve">        应急物资储备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</si>
  <si>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</si>
  <si>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</si>
  <si>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</si>
  <si>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</si>
  <si>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</si>
  <si>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</si>
  <si>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</si>
  <si>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</si>
  <si>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</si>
  <si>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</si>
  <si>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</si>
  <si>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</si>
  <si>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</si>
  <si>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</si>
  <si>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</si>
  <si>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</si>
  <si>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</si>
  <si>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</si>
  <si>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</si>
  <si>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</si>
  <si>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</si>
  <si>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</si>
  <si>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</si>
  <si>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</si>
  <si>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</si>
  <si>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</si>
  <si>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</si>
  <si>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</si>
  <si>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</si>
  <si>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</si>
  <si>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</si>
  <si>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</si>
  <si>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</si>
  <si>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</si>
  <si>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</si>
  <si>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</si>
  <si>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</si>
  <si>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</si>
  <si>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自然灾害救灾补助</t>
  </si>
  <si>
    <t xml:space="preserve">       自然灾害灾后重建补助</t>
  </si>
  <si>
    <t xml:space="preserve">      其他自然灾害救灾及恢复重建支出</t>
  </si>
  <si>
    <t xml:space="preserve">     其他灾害防治及应急管理支出</t>
  </si>
  <si>
    <r>
      <t xml:space="preserve">      </t>
    </r>
    <r>
      <rPr>
        <sz val="10"/>
        <rFont val="宋体"/>
        <family val="3"/>
        <charset val="134"/>
      </rPr>
      <t xml:space="preserve">  事业运行</t>
    </r>
  </si>
  <si>
    <r>
      <t xml:space="preserve">     </t>
    </r>
    <r>
      <rPr>
        <sz val="10"/>
        <rFont val="宋体"/>
        <family val="3"/>
        <charset val="134"/>
      </rPr>
      <t xml:space="preserve">   其他工业和信息产业监管支出</t>
    </r>
  </si>
  <si>
    <r>
      <t xml:space="preserve">      </t>
    </r>
    <r>
      <rPr>
        <sz val="10"/>
        <rFont val="宋体"/>
        <family val="3"/>
        <charset val="134"/>
      </rPr>
      <t xml:space="preserve">  成品油储备</t>
    </r>
  </si>
  <si>
    <t>（二）上解上级支出</t>
  </si>
  <si>
    <t>（三）债务还本支出</t>
  </si>
  <si>
    <t>（四）安排预算稳定调节资金</t>
  </si>
  <si>
    <t>（五）年终结余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</si>
</sst>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_ "/>
    <numFmt numFmtId="178" formatCode="0.00_ "/>
    <numFmt numFmtId="179" formatCode="0_);[Red]\(0\)"/>
    <numFmt numFmtId="180" formatCode="0.00_);[Red]\(0.00\)"/>
    <numFmt numFmtId="181" formatCode="0.0"/>
  </numFmts>
  <fonts count="27">
    <font>
      <sz val="12"/>
      <name val="宋体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</cellStyleXfs>
  <cellXfs count="106">
    <xf numFmtId="0" fontId="0" fillId="0" borderId="0" xfId="0"/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 applyProtection="1">
      <alignment horizontal="left" vertical="center"/>
      <protection locked="0"/>
    </xf>
    <xf numFmtId="177" fontId="2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78" fontId="5" fillId="0" borderId="0" xfId="0" applyNumberFormat="1" applyFont="1" applyFill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vertical="center"/>
      <protection locked="0"/>
    </xf>
    <xf numFmtId="178" fontId="5" fillId="0" borderId="1" xfId="0" applyNumberFormat="1" applyFont="1" applyFill="1" applyBorder="1" applyAlignment="1">
      <alignment vertical="center"/>
    </xf>
    <xf numFmtId="0" fontId="0" fillId="0" borderId="0" xfId="0" applyFont="1"/>
    <xf numFmtId="179" fontId="0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9" fontId="2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0" borderId="2" xfId="0" applyFont="1" applyBorder="1" applyAlignment="1">
      <alignment horizontal="center" vertical="center"/>
    </xf>
    <xf numFmtId="0" fontId="8" fillId="0" borderId="0" xfId="0" applyFont="1"/>
    <xf numFmtId="179" fontId="8" fillId="0" borderId="0" xfId="0" applyNumberFormat="1" applyFont="1" applyAlignment="1">
      <alignment horizontal="center"/>
    </xf>
    <xf numFmtId="176" fontId="8" fillId="0" borderId="0" xfId="0" applyNumberFormat="1" applyFont="1"/>
    <xf numFmtId="10" fontId="8" fillId="0" borderId="0" xfId="0" applyNumberFormat="1" applyFont="1"/>
    <xf numFmtId="0" fontId="8" fillId="0" borderId="0" xfId="0" applyFont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10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6" fontId="19" fillId="0" borderId="1" xfId="0" applyNumberFormat="1" applyFont="1" applyFill="1" applyBorder="1" applyAlignment="1" applyProtection="1">
      <alignment horizontal="left" vertical="center"/>
      <protection locked="0"/>
    </xf>
    <xf numFmtId="178" fontId="19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0" fontId="12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8" fontId="21" fillId="0" borderId="1" xfId="0" applyNumberFormat="1" applyFont="1" applyFill="1" applyBorder="1" applyAlignment="1">
      <alignment vertical="center"/>
    </xf>
    <xf numFmtId="178" fontId="22" fillId="0" borderId="1" xfId="0" applyNumberFormat="1" applyFont="1" applyFill="1" applyBorder="1" applyAlignment="1">
      <alignment vertical="center"/>
    </xf>
    <xf numFmtId="178" fontId="21" fillId="0" borderId="1" xfId="0" applyNumberFormat="1" applyFont="1" applyFill="1" applyBorder="1" applyAlignment="1" applyProtection="1">
      <alignment vertical="center"/>
      <protection locked="0"/>
    </xf>
    <xf numFmtId="178" fontId="23" fillId="0" borderId="1" xfId="0" applyNumberFormat="1" applyFont="1" applyFill="1" applyBorder="1" applyAlignment="1">
      <alignment vertical="center"/>
    </xf>
    <xf numFmtId="178" fontId="23" fillId="0" borderId="0" xfId="0" applyNumberFormat="1" applyFont="1" applyFill="1" applyAlignment="1">
      <alignment vertical="center"/>
    </xf>
    <xf numFmtId="179" fontId="13" fillId="0" borderId="0" xfId="0" applyNumberFormat="1" applyFont="1" applyFill="1" applyAlignment="1">
      <alignment horizontal="center" wrapText="1"/>
    </xf>
    <xf numFmtId="179" fontId="2" fillId="0" borderId="1" xfId="0" applyNumberFormat="1" applyFont="1" applyFill="1" applyBorder="1" applyAlignment="1" applyProtection="1">
      <alignment horizontal="center" vertical="center"/>
      <protection locked="0"/>
    </xf>
    <xf numFmtId="179" fontId="8" fillId="0" borderId="0" xfId="0" applyNumberFormat="1" applyFont="1" applyFill="1" applyAlignment="1">
      <alignment horizontal="center"/>
    </xf>
    <xf numFmtId="0" fontId="23" fillId="0" borderId="0" xfId="0" applyFont="1" applyFill="1" applyProtection="1">
      <protection locked="0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76" fontId="24" fillId="0" borderId="0" xfId="0" applyNumberFormat="1" applyFont="1" applyFill="1"/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10" fontId="16" fillId="0" borderId="1" xfId="0" applyNumberFormat="1" applyFont="1" applyBorder="1" applyAlignment="1" applyProtection="1">
      <alignment horizontal="center" vertical="center" wrapText="1"/>
      <protection locked="0"/>
    </xf>
    <xf numFmtId="178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180" fontId="18" fillId="0" borderId="1" xfId="0" applyNumberFormat="1" applyFont="1" applyFill="1" applyBorder="1" applyAlignment="1" applyProtection="1">
      <alignment horizontal="center" vertical="center"/>
      <protection locked="0"/>
    </xf>
    <xf numFmtId="178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0" xfId="0" applyNumberFormat="1" applyFont="1" applyFill="1" applyBorder="1" applyAlignment="1" applyProtection="1">
      <alignment horizontal="center" vertical="center"/>
      <protection locked="0"/>
    </xf>
    <xf numFmtId="178" fontId="12" fillId="0" borderId="0" xfId="0" applyNumberFormat="1" applyFont="1" applyAlignment="1" applyProtection="1">
      <alignment horizontal="center"/>
      <protection locked="0"/>
    </xf>
    <xf numFmtId="178" fontId="2" fillId="0" borderId="1" xfId="0" applyNumberFormat="1" applyFont="1" applyBorder="1" applyAlignment="1" applyProtection="1">
      <alignment horizontal="right"/>
      <protection locked="0"/>
    </xf>
    <xf numFmtId="178" fontId="18" fillId="0" borderId="1" xfId="0" applyNumberFormat="1" applyFont="1" applyFill="1" applyBorder="1" applyAlignment="1">
      <alignment horizontal="center" vertical="center" wrapText="1"/>
    </xf>
    <xf numFmtId="178" fontId="17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7" fillId="0" borderId="0" xfId="0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Protection="1">
      <protection locked="0"/>
    </xf>
    <xf numFmtId="17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  <protection locked="0"/>
    </xf>
    <xf numFmtId="179" fontId="25" fillId="0" borderId="1" xfId="0" applyNumberFormat="1" applyFont="1" applyFill="1" applyBorder="1" applyAlignment="1" applyProtection="1">
      <alignment horizontal="center" vertical="center"/>
      <protection locked="0"/>
    </xf>
    <xf numFmtId="180" fontId="25" fillId="0" borderId="1" xfId="0" applyNumberFormat="1" applyFont="1" applyFill="1" applyBorder="1" applyAlignment="1" applyProtection="1">
      <alignment horizontal="center" vertical="center"/>
      <protection locked="0"/>
    </xf>
    <xf numFmtId="178" fontId="25" fillId="0" borderId="1" xfId="0" applyNumberFormat="1" applyFont="1" applyFill="1" applyBorder="1" applyAlignment="1" applyProtection="1">
      <alignment horizontal="center" vertical="center"/>
      <protection locked="0"/>
    </xf>
    <xf numFmtId="178" fontId="25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0" fontId="9" fillId="0" borderId="1" xfId="0" applyNumberFormat="1" applyFont="1" applyFill="1" applyBorder="1" applyAlignment="1" applyProtection="1">
      <alignment horizontal="center" vertical="center"/>
      <protection locked="0"/>
    </xf>
    <xf numFmtId="178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>
      <alignment vertical="center"/>
    </xf>
    <xf numFmtId="0" fontId="25" fillId="0" borderId="4" xfId="0" applyNumberFormat="1" applyFont="1" applyFill="1" applyBorder="1" applyAlignment="1" applyProtection="1">
      <alignment horizontal="left" vertical="center"/>
      <protection locked="0"/>
    </xf>
    <xf numFmtId="179" fontId="25" fillId="0" borderId="1" xfId="3" applyNumberFormat="1" applyFont="1" applyFill="1" applyBorder="1" applyAlignment="1">
      <alignment horizontal="center" vertical="center"/>
    </xf>
    <xf numFmtId="181" fontId="25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right"/>
      <protection locked="0"/>
    </xf>
    <xf numFmtId="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179" fontId="18" fillId="0" borderId="2" xfId="0" applyNumberFormat="1" applyFont="1" applyFill="1" applyBorder="1" applyAlignment="1" applyProtection="1">
      <alignment horizontal="center" vertical="center"/>
      <protection locked="0"/>
    </xf>
    <xf numFmtId="17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 applyProtection="1">
      <alignment horizontal="left" vertical="center"/>
      <protection locked="0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177" fontId="9" fillId="0" borderId="1" xfId="0" applyNumberFormat="1" applyFont="1" applyFill="1" applyBorder="1" applyAlignment="1" applyProtection="1">
      <alignment horizontal="left" vertical="center"/>
      <protection locked="0"/>
    </xf>
    <xf numFmtId="177" fontId="9" fillId="0" borderId="1" xfId="0" applyNumberFormat="1" applyFont="1" applyFill="1" applyBorder="1" applyAlignment="1" applyProtection="1">
      <alignment horizontal="center" vertical="center"/>
      <protection locked="0"/>
    </xf>
    <xf numFmtId="177" fontId="26" fillId="0" borderId="1" xfId="0" applyNumberFormat="1" applyFont="1" applyFill="1" applyBorder="1" applyAlignment="1" applyProtection="1">
      <alignment horizontal="left" vertical="center"/>
      <protection locked="0"/>
    </xf>
    <xf numFmtId="177" fontId="26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1" xfId="0" applyNumberFormat="1" applyFont="1" applyFill="1" applyBorder="1" applyAlignment="1" applyProtection="1">
      <alignment horizontal="center" vertical="center"/>
      <protection locked="0"/>
    </xf>
    <xf numFmtId="176" fontId="26" fillId="0" borderId="1" xfId="0" applyNumberFormat="1" applyFont="1" applyFill="1" applyBorder="1" applyAlignment="1" applyProtection="1">
      <alignment horizontal="left" vertical="center"/>
      <protection locked="0"/>
    </xf>
    <xf numFmtId="180" fontId="9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>
      <alignment horizontal="center" vertical="center"/>
    </xf>
  </cellXfs>
  <cellStyles count="9">
    <cellStyle name="百分比 2" xfId="1"/>
    <cellStyle name="常规" xfId="0" builtinId="0"/>
    <cellStyle name="常规 10" xfId="2"/>
    <cellStyle name="常规 2" xfId="3"/>
    <cellStyle name="常规 2 2" xfId="4"/>
    <cellStyle name="常规 3" xfId="5"/>
    <cellStyle name="常规 3 2" xfId="6"/>
    <cellStyle name="常规 33" xfId="7"/>
    <cellStyle name="常规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468;&#20214;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044;&#31639;&#32929;2018&#33267;&#20170;\&#39044;&#31639;&#32929;2021&#24180;\2021&#24180;&#39044;&#31639;&#31185;&#19979;&#21457;\3&#26376;12&#26085;&#19978;&#25253;&#30465;2021&#24180;&#22320;&#26041;&#36130;&#25919;&#39044;&#31639;\&#65288;2021.03.12&#24352;&#29020;&#20462;&#25913;&#21518;&#25253;&#39044;&#31639;&#31185;&#65289;08&#23815;&#20041;&#21439;&#38468;&#20214;1.2021&#24180;&#22320;&#26041;&#36130;&#25919;&#39044;&#31639;&#34920;&#65288;&#20844;&#24335;&#29256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.SKY-20170914WNX\Desktop\7&#12289;2020&#24180;&#23815;&#20041;&#21439;&#19968;&#33324;&#20844;&#20849;&#39044;&#31639;&#25903;&#20986;&#23433;&#25490;&#24773;&#20917;&#34920;&#21450;&#35828;&#2612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一 (收入分县区过渡表)"/>
      <sheetName val="表二"/>
      <sheetName val="表二 (支出分县区过渡表)"/>
      <sheetName val="表三"/>
      <sheetName val="表三 (收支平衡县区过渡表)"/>
      <sheetName val="表四"/>
      <sheetName val="表五"/>
      <sheetName val="表六 (1)"/>
      <sheetName val="表六（2)"/>
      <sheetName val="表七 (1)"/>
      <sheetName val="表七(2)"/>
      <sheetName val="表八"/>
      <sheetName val="表八 (收支平衡县区过渡表)"/>
      <sheetName val="表九"/>
      <sheetName val="表十 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B5">
            <v>24996.47</v>
          </cell>
        </row>
        <row r="6">
          <cell r="B6">
            <v>544.99</v>
          </cell>
        </row>
        <row r="7">
          <cell r="B7">
            <v>465.99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32</v>
          </cell>
        </row>
        <row r="11">
          <cell r="B11">
            <v>0</v>
          </cell>
        </row>
        <row r="12">
          <cell r="B12">
            <v>3</v>
          </cell>
        </row>
        <row r="13">
          <cell r="B13">
            <v>16</v>
          </cell>
        </row>
        <row r="14">
          <cell r="B14">
            <v>28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406.13</v>
          </cell>
        </row>
        <row r="19">
          <cell r="B19">
            <v>406.13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10739.72</v>
          </cell>
        </row>
        <row r="28">
          <cell r="B28">
            <v>9883.73</v>
          </cell>
        </row>
        <row r="29">
          <cell r="B29">
            <v>0</v>
          </cell>
        </row>
        <row r="30">
          <cell r="B30">
            <v>447.32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408.67</v>
          </cell>
        </row>
        <row r="38">
          <cell r="B38">
            <v>513.14</v>
          </cell>
        </row>
        <row r="39">
          <cell r="B39">
            <v>373.14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140</v>
          </cell>
        </row>
        <row r="49">
          <cell r="B49">
            <v>241.76</v>
          </cell>
        </row>
        <row r="50">
          <cell r="B50">
            <v>241.76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943.87</v>
          </cell>
        </row>
        <row r="61">
          <cell r="B61">
            <v>943.87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300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300</v>
          </cell>
        </row>
        <row r="79">
          <cell r="B79">
            <v>2337.5500000000002</v>
          </cell>
        </row>
        <row r="80">
          <cell r="B80">
            <v>277.55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2060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101">
          <cell r="B101">
            <v>1187.26</v>
          </cell>
        </row>
        <row r="102">
          <cell r="B102">
            <v>1040.58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146.68</v>
          </cell>
        </row>
        <row r="110">
          <cell r="B110">
            <v>16</v>
          </cell>
        </row>
        <row r="111">
          <cell r="B111">
            <v>16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33">
          <cell r="B133">
            <v>34.130000000000003</v>
          </cell>
        </row>
        <row r="134">
          <cell r="B134">
            <v>34.130000000000003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8">
          <cell r="B148">
            <v>89.59</v>
          </cell>
        </row>
        <row r="149">
          <cell r="B149">
            <v>89.59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69.540000000000006</v>
          </cell>
        </row>
        <row r="155">
          <cell r="B155">
            <v>69.540000000000006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447.32</v>
          </cell>
        </row>
        <row r="162">
          <cell r="B162">
            <v>104.92</v>
          </cell>
        </row>
        <row r="163">
          <cell r="B163">
            <v>0</v>
          </cell>
        </row>
        <row r="164">
          <cell r="B164">
            <v>36.159999999999997</v>
          </cell>
        </row>
        <row r="165">
          <cell r="B165">
            <v>90</v>
          </cell>
        </row>
        <row r="166">
          <cell r="B166">
            <v>30</v>
          </cell>
        </row>
        <row r="167">
          <cell r="B167">
            <v>186.24</v>
          </cell>
        </row>
        <row r="168">
          <cell r="B168">
            <v>1247.8</v>
          </cell>
        </row>
        <row r="169">
          <cell r="B169">
            <v>441.82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0</v>
          </cell>
        </row>
        <row r="174">
          <cell r="B174">
            <v>805.98</v>
          </cell>
        </row>
        <row r="175">
          <cell r="B175">
            <v>626.72</v>
          </cell>
        </row>
        <row r="176">
          <cell r="B176">
            <v>446.18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180.54</v>
          </cell>
        </row>
        <row r="182">
          <cell r="B182">
            <v>449.9</v>
          </cell>
        </row>
        <row r="183">
          <cell r="B183">
            <v>284.89999999999998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165</v>
          </cell>
        </row>
        <row r="189">
          <cell r="B189">
            <v>181.26</v>
          </cell>
        </row>
        <row r="190">
          <cell r="B190">
            <v>179.26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2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203">
          <cell r="B203">
            <v>0</v>
          </cell>
        </row>
        <row r="209">
          <cell r="B209">
            <v>0</v>
          </cell>
        </row>
        <row r="216">
          <cell r="B216">
            <v>1261.3800000000001</v>
          </cell>
        </row>
        <row r="217">
          <cell r="B217">
            <v>1066.3800000000001</v>
          </cell>
        </row>
        <row r="218">
          <cell r="B218">
            <v>0</v>
          </cell>
        </row>
        <row r="219">
          <cell r="B219">
            <v>0</v>
          </cell>
        </row>
        <row r="220">
          <cell r="B220">
            <v>54</v>
          </cell>
        </row>
        <row r="221">
          <cell r="B221">
            <v>22</v>
          </cell>
        </row>
        <row r="222">
          <cell r="B222">
            <v>10</v>
          </cell>
        </row>
        <row r="223">
          <cell r="B223">
            <v>0</v>
          </cell>
        </row>
        <row r="224">
          <cell r="B224">
            <v>3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13</v>
          </cell>
        </row>
        <row r="228">
          <cell r="B228">
            <v>10</v>
          </cell>
        </row>
        <row r="229">
          <cell r="B229">
            <v>0</v>
          </cell>
        </row>
        <row r="230">
          <cell r="B230">
            <v>83</v>
          </cell>
        </row>
        <row r="231">
          <cell r="B231">
            <v>3358.41</v>
          </cell>
        </row>
        <row r="232">
          <cell r="B232">
            <v>0</v>
          </cell>
        </row>
        <row r="233">
          <cell r="B233">
            <v>3358.41</v>
          </cell>
        </row>
        <row r="234">
          <cell r="B234">
            <v>0</v>
          </cell>
        </row>
        <row r="238">
          <cell r="B238">
            <v>82.98</v>
          </cell>
        </row>
        <row r="239">
          <cell r="B239">
            <v>82.98</v>
          </cell>
        </row>
        <row r="240">
          <cell r="B240">
            <v>23.98</v>
          </cell>
        </row>
        <row r="241">
          <cell r="B241">
            <v>0</v>
          </cell>
        </row>
        <row r="242">
          <cell r="B242">
            <v>26</v>
          </cell>
        </row>
        <row r="243">
          <cell r="B243">
            <v>0</v>
          </cell>
        </row>
        <row r="244">
          <cell r="B244">
            <v>3</v>
          </cell>
        </row>
        <row r="245">
          <cell r="B245">
            <v>3</v>
          </cell>
        </row>
        <row r="246">
          <cell r="B246">
            <v>27</v>
          </cell>
        </row>
        <row r="247">
          <cell r="B247">
            <v>0</v>
          </cell>
        </row>
        <row r="248">
          <cell r="B248">
            <v>0</v>
          </cell>
        </row>
        <row r="250">
          <cell r="B250">
            <v>10391.529999999999</v>
          </cell>
        </row>
        <row r="251">
          <cell r="B251">
            <v>1743.01</v>
          </cell>
        </row>
        <row r="252">
          <cell r="B252">
            <v>1743.01</v>
          </cell>
        </row>
        <row r="253">
          <cell r="B253">
            <v>0</v>
          </cell>
        </row>
        <row r="254">
          <cell r="B254">
            <v>6203.74</v>
          </cell>
        </row>
        <row r="255">
          <cell r="B255">
            <v>5252.08</v>
          </cell>
        </row>
        <row r="256">
          <cell r="B256">
            <v>120</v>
          </cell>
        </row>
        <row r="257">
          <cell r="B257">
            <v>16</v>
          </cell>
        </row>
        <row r="258">
          <cell r="B258">
            <v>100</v>
          </cell>
        </row>
        <row r="259">
          <cell r="B259">
            <v>100</v>
          </cell>
        </row>
        <row r="260">
          <cell r="B260">
            <v>3</v>
          </cell>
        </row>
        <row r="261">
          <cell r="B261">
            <v>0</v>
          </cell>
        </row>
        <row r="262">
          <cell r="B262">
            <v>100</v>
          </cell>
        </row>
        <row r="263">
          <cell r="B263">
            <v>0</v>
          </cell>
        </row>
        <row r="264">
          <cell r="B264">
            <v>512.66</v>
          </cell>
        </row>
        <row r="265">
          <cell r="B265">
            <v>0</v>
          </cell>
        </row>
        <row r="272">
          <cell r="B272">
            <v>642.29999999999995</v>
          </cell>
        </row>
        <row r="273">
          <cell r="B273">
            <v>531.29999999999995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11</v>
          </cell>
        </row>
        <row r="278">
          <cell r="B278">
            <v>0</v>
          </cell>
        </row>
        <row r="279">
          <cell r="B279">
            <v>100</v>
          </cell>
        </row>
        <row r="280">
          <cell r="B280">
            <v>1164.51</v>
          </cell>
        </row>
        <row r="281">
          <cell r="B281">
            <v>1043.51</v>
          </cell>
        </row>
        <row r="282">
          <cell r="B282">
            <v>6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15</v>
          </cell>
        </row>
        <row r="286">
          <cell r="B286">
            <v>0</v>
          </cell>
        </row>
        <row r="287">
          <cell r="B287">
            <v>0</v>
          </cell>
        </row>
        <row r="288">
          <cell r="B288">
            <v>100</v>
          </cell>
        </row>
        <row r="289">
          <cell r="B289">
            <v>637.97</v>
          </cell>
        </row>
        <row r="290">
          <cell r="B290">
            <v>528.97</v>
          </cell>
        </row>
        <row r="291">
          <cell r="B291">
            <v>45</v>
          </cell>
        </row>
        <row r="292">
          <cell r="B292">
            <v>0</v>
          </cell>
        </row>
        <row r="293">
          <cell r="B293">
            <v>5</v>
          </cell>
        </row>
        <row r="294">
          <cell r="B294">
            <v>1</v>
          </cell>
        </row>
        <row r="295">
          <cell r="B295">
            <v>0</v>
          </cell>
        </row>
        <row r="296">
          <cell r="B296">
            <v>2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16</v>
          </cell>
        </row>
        <row r="300">
          <cell r="B300">
            <v>0</v>
          </cell>
        </row>
        <row r="301">
          <cell r="B301">
            <v>4</v>
          </cell>
        </row>
        <row r="302">
          <cell r="B302">
            <v>36</v>
          </cell>
        </row>
        <row r="303">
          <cell r="B303">
            <v>0</v>
          </cell>
        </row>
        <row r="313">
          <cell r="B313">
            <v>0</v>
          </cell>
        </row>
        <row r="323">
          <cell r="B323">
            <v>0</v>
          </cell>
        </row>
        <row r="331">
          <cell r="B331">
            <v>0</v>
          </cell>
        </row>
        <row r="337">
          <cell r="B337">
            <v>0</v>
          </cell>
        </row>
        <row r="340">
          <cell r="B340">
            <v>37040.99</v>
          </cell>
        </row>
        <row r="341">
          <cell r="B341">
            <v>594.74</v>
          </cell>
        </row>
        <row r="342">
          <cell r="B342">
            <v>530.74</v>
          </cell>
        </row>
        <row r="343">
          <cell r="B343">
            <v>12</v>
          </cell>
        </row>
        <row r="344">
          <cell r="B344">
            <v>0</v>
          </cell>
        </row>
        <row r="345">
          <cell r="B345">
            <v>52</v>
          </cell>
        </row>
        <row r="346">
          <cell r="B346">
            <v>32371.61</v>
          </cell>
        </row>
        <row r="347">
          <cell r="B347">
            <v>2613.83</v>
          </cell>
        </row>
        <row r="348">
          <cell r="B348">
            <v>13959.27</v>
          </cell>
        </row>
        <row r="349">
          <cell r="B349">
            <v>9377.16</v>
          </cell>
        </row>
        <row r="350">
          <cell r="B350">
            <v>3488.13</v>
          </cell>
        </row>
        <row r="351">
          <cell r="B351">
            <v>0</v>
          </cell>
        </row>
        <row r="352">
          <cell r="B352">
            <v>2933.22</v>
          </cell>
        </row>
        <row r="353">
          <cell r="B353">
            <v>2036.08</v>
          </cell>
        </row>
        <row r="354">
          <cell r="B354">
            <v>0</v>
          </cell>
        </row>
        <row r="355">
          <cell r="B355">
            <v>1678.08</v>
          </cell>
        </row>
        <row r="356">
          <cell r="B356">
            <v>8</v>
          </cell>
        </row>
        <row r="357">
          <cell r="B357">
            <v>0</v>
          </cell>
        </row>
        <row r="358">
          <cell r="B358">
            <v>350</v>
          </cell>
        </row>
        <row r="359">
          <cell r="B359">
            <v>0</v>
          </cell>
        </row>
        <row r="365">
          <cell r="B365">
            <v>0</v>
          </cell>
        </row>
        <row r="369">
          <cell r="B369">
            <v>0</v>
          </cell>
        </row>
        <row r="373">
          <cell r="B373">
            <v>0</v>
          </cell>
        </row>
        <row r="377">
          <cell r="B377">
            <v>502.75</v>
          </cell>
        </row>
        <row r="378">
          <cell r="B378">
            <v>182.6</v>
          </cell>
        </row>
        <row r="379">
          <cell r="B379">
            <v>192.15</v>
          </cell>
        </row>
        <row r="380">
          <cell r="B380">
            <v>128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1332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1332</v>
          </cell>
        </row>
        <row r="390">
          <cell r="B390">
            <v>203.81</v>
          </cell>
        </row>
        <row r="391">
          <cell r="B391">
            <v>221.9</v>
          </cell>
        </row>
        <row r="392">
          <cell r="B392">
            <v>0</v>
          </cell>
        </row>
        <row r="393">
          <cell r="B393">
            <v>0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406">
          <cell r="B406">
            <v>0</v>
          </cell>
        </row>
        <row r="412">
          <cell r="B412">
            <v>0</v>
          </cell>
        </row>
        <row r="417">
          <cell r="B417">
            <v>0</v>
          </cell>
        </row>
        <row r="422">
          <cell r="B422">
            <v>0</v>
          </cell>
        </row>
        <row r="427">
          <cell r="B427">
            <v>101.9</v>
          </cell>
        </row>
        <row r="428">
          <cell r="B428">
            <v>95.9</v>
          </cell>
        </row>
        <row r="429">
          <cell r="B429">
            <v>6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0</v>
          </cell>
        </row>
        <row r="434">
          <cell r="B434">
            <v>0</v>
          </cell>
        </row>
        <row r="438">
          <cell r="B438">
            <v>120</v>
          </cell>
        </row>
        <row r="439">
          <cell r="B439">
            <v>120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0</v>
          </cell>
        </row>
        <row r="447">
          <cell r="B447">
            <v>6007.6299999999992</v>
          </cell>
        </row>
        <row r="448">
          <cell r="B448">
            <v>5268.27</v>
          </cell>
        </row>
        <row r="449">
          <cell r="B449">
            <v>229.96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71.319999999999993</v>
          </cell>
        </row>
        <row r="453">
          <cell r="B453">
            <v>282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0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1600.99</v>
          </cell>
        </row>
        <row r="461">
          <cell r="B461">
            <v>80</v>
          </cell>
        </row>
        <row r="462">
          <cell r="B462">
            <v>85</v>
          </cell>
        </row>
        <row r="463">
          <cell r="B463">
            <v>2919</v>
          </cell>
        </row>
        <row r="464">
          <cell r="B464">
            <v>64.400000000000006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64.400000000000006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218.24</v>
          </cell>
        </row>
        <row r="473">
          <cell r="B473">
            <v>38.24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0</v>
          </cell>
        </row>
        <row r="477">
          <cell r="B477">
            <v>0</v>
          </cell>
        </row>
        <row r="478">
          <cell r="B478">
            <v>0</v>
          </cell>
        </row>
        <row r="479">
          <cell r="B479">
            <v>80</v>
          </cell>
        </row>
        <row r="480">
          <cell r="B480">
            <v>100</v>
          </cell>
        </row>
        <row r="481">
          <cell r="B481">
            <v>0</v>
          </cell>
        </row>
        <row r="482">
          <cell r="B482">
            <v>0</v>
          </cell>
        </row>
        <row r="483">
          <cell r="B483">
            <v>0</v>
          </cell>
        </row>
        <row r="484">
          <cell r="B484">
            <v>0</v>
          </cell>
        </row>
        <row r="485">
          <cell r="B485">
            <v>0</v>
          </cell>
        </row>
        <row r="486">
          <cell r="B486">
            <v>0</v>
          </cell>
        </row>
        <row r="487">
          <cell r="B487">
            <v>0</v>
          </cell>
        </row>
        <row r="488">
          <cell r="B488">
            <v>0</v>
          </cell>
        </row>
        <row r="489">
          <cell r="B489">
            <v>0</v>
          </cell>
        </row>
        <row r="490">
          <cell r="B490">
            <v>0</v>
          </cell>
        </row>
        <row r="491">
          <cell r="B491">
            <v>0</v>
          </cell>
        </row>
        <row r="492">
          <cell r="B492">
            <v>440.74</v>
          </cell>
        </row>
        <row r="493">
          <cell r="B493">
            <v>393.41</v>
          </cell>
        </row>
        <row r="494">
          <cell r="B494">
            <v>0</v>
          </cell>
        </row>
        <row r="495">
          <cell r="B495">
            <v>0</v>
          </cell>
        </row>
        <row r="496">
          <cell r="B496">
            <v>0</v>
          </cell>
        </row>
        <row r="497">
          <cell r="B497">
            <v>0</v>
          </cell>
        </row>
        <row r="498">
          <cell r="B498">
            <v>47.33</v>
          </cell>
        </row>
        <row r="499">
          <cell r="B499">
            <v>0</v>
          </cell>
        </row>
        <row r="500">
          <cell r="B500">
            <v>15.98</v>
          </cell>
        </row>
        <row r="501">
          <cell r="B501">
            <v>0</v>
          </cell>
        </row>
        <row r="502">
          <cell r="B502">
            <v>0</v>
          </cell>
        </row>
        <row r="503">
          <cell r="B503">
            <v>15.98</v>
          </cell>
        </row>
        <row r="504">
          <cell r="B504">
            <v>23228.760000000006</v>
          </cell>
        </row>
        <row r="505">
          <cell r="B505">
            <v>1580.3899999999999</v>
          </cell>
        </row>
        <row r="506">
          <cell r="B506">
            <v>1199.83</v>
          </cell>
        </row>
        <row r="507">
          <cell r="B507">
            <v>0</v>
          </cell>
        </row>
        <row r="508">
          <cell r="B508">
            <v>0</v>
          </cell>
        </row>
        <row r="509">
          <cell r="B509">
            <v>0</v>
          </cell>
        </row>
        <row r="510">
          <cell r="B510">
            <v>0</v>
          </cell>
        </row>
        <row r="511">
          <cell r="B511">
            <v>0</v>
          </cell>
        </row>
        <row r="512">
          <cell r="B512">
            <v>0</v>
          </cell>
        </row>
        <row r="513">
          <cell r="B513">
            <v>0</v>
          </cell>
        </row>
        <row r="514">
          <cell r="B514">
            <v>0</v>
          </cell>
        </row>
        <row r="515">
          <cell r="B515">
            <v>100</v>
          </cell>
        </row>
        <row r="516">
          <cell r="B516">
            <v>0</v>
          </cell>
        </row>
        <row r="517">
          <cell r="B517">
            <v>0</v>
          </cell>
        </row>
        <row r="518">
          <cell r="B518">
            <v>0</v>
          </cell>
        </row>
        <row r="519">
          <cell r="B519">
            <v>0</v>
          </cell>
        </row>
        <row r="520">
          <cell r="B520">
            <v>0</v>
          </cell>
        </row>
        <row r="521">
          <cell r="B521">
            <v>255.56</v>
          </cell>
        </row>
        <row r="522">
          <cell r="B522">
            <v>0</v>
          </cell>
        </row>
        <row r="523">
          <cell r="B523">
            <v>25</v>
          </cell>
        </row>
        <row r="524">
          <cell r="B524">
            <v>571.96</v>
          </cell>
        </row>
        <row r="525">
          <cell r="B525">
            <v>441.53</v>
          </cell>
        </row>
        <row r="526">
          <cell r="B526">
            <v>0</v>
          </cell>
        </row>
        <row r="527">
          <cell r="B527">
            <v>0</v>
          </cell>
        </row>
        <row r="528">
          <cell r="B528">
            <v>0</v>
          </cell>
        </row>
        <row r="529">
          <cell r="B529">
            <v>31</v>
          </cell>
        </row>
        <row r="530">
          <cell r="B530">
            <v>0</v>
          </cell>
        </row>
        <row r="531">
          <cell r="B531">
            <v>99.43</v>
          </cell>
        </row>
        <row r="532">
          <cell r="B532">
            <v>0</v>
          </cell>
        </row>
        <row r="533">
          <cell r="B533">
            <v>0</v>
          </cell>
        </row>
        <row r="534">
          <cell r="B534">
            <v>7306.21</v>
          </cell>
        </row>
        <row r="535">
          <cell r="B535">
            <v>0</v>
          </cell>
        </row>
        <row r="536">
          <cell r="B536">
            <v>0</v>
          </cell>
        </row>
        <row r="537">
          <cell r="B537">
            <v>0</v>
          </cell>
        </row>
        <row r="538">
          <cell r="B538">
            <v>0</v>
          </cell>
        </row>
        <row r="539">
          <cell r="B539">
            <v>1004.21</v>
          </cell>
        </row>
        <row r="540">
          <cell r="B540">
            <v>6302</v>
          </cell>
        </row>
        <row r="541">
          <cell r="B541">
            <v>0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B545">
            <v>0</v>
          </cell>
        </row>
        <row r="546">
          <cell r="B546">
            <v>0</v>
          </cell>
        </row>
        <row r="547">
          <cell r="B547">
            <v>213.72</v>
          </cell>
        </row>
        <row r="548">
          <cell r="B548">
            <v>110</v>
          </cell>
        </row>
        <row r="549">
          <cell r="B549">
            <v>0</v>
          </cell>
        </row>
        <row r="550">
          <cell r="B550">
            <v>0</v>
          </cell>
        </row>
        <row r="551">
          <cell r="B551">
            <v>103.72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5">
          <cell r="B555">
            <v>0</v>
          </cell>
        </row>
        <row r="556">
          <cell r="B556">
            <v>0</v>
          </cell>
        </row>
        <row r="557">
          <cell r="B557">
            <v>1773.38</v>
          </cell>
        </row>
        <row r="558">
          <cell r="B558">
            <v>500</v>
          </cell>
        </row>
        <row r="559">
          <cell r="B559">
            <v>795</v>
          </cell>
        </row>
        <row r="560">
          <cell r="B560">
            <v>284.38</v>
          </cell>
        </row>
        <row r="561">
          <cell r="B561">
            <v>0</v>
          </cell>
        </row>
        <row r="562">
          <cell r="B562">
            <v>194</v>
          </cell>
        </row>
        <row r="563">
          <cell r="B563">
            <v>0</v>
          </cell>
        </row>
        <row r="564">
          <cell r="B564">
            <v>0</v>
          </cell>
        </row>
        <row r="565">
          <cell r="B565">
            <v>550.6</v>
          </cell>
        </row>
        <row r="566">
          <cell r="B566">
            <v>105.3</v>
          </cell>
        </row>
        <row r="567">
          <cell r="B567">
            <v>8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51.8</v>
          </cell>
        </row>
        <row r="571">
          <cell r="B571">
            <v>385.5</v>
          </cell>
        </row>
        <row r="572">
          <cell r="B572">
            <v>703.06000000000006</v>
          </cell>
        </row>
        <row r="573">
          <cell r="B573">
            <v>0</v>
          </cell>
        </row>
        <row r="574">
          <cell r="B574">
            <v>497.39</v>
          </cell>
        </row>
        <row r="575">
          <cell r="B575">
            <v>0</v>
          </cell>
        </row>
        <row r="576">
          <cell r="B576">
            <v>140</v>
          </cell>
        </row>
        <row r="577">
          <cell r="B577">
            <v>38.07</v>
          </cell>
        </row>
        <row r="578">
          <cell r="B578">
            <v>0</v>
          </cell>
        </row>
        <row r="579">
          <cell r="B579">
            <v>27.6</v>
          </cell>
        </row>
        <row r="580">
          <cell r="B580">
            <v>349.29999999999995</v>
          </cell>
        </row>
        <row r="581">
          <cell r="B581">
            <v>74.97</v>
          </cell>
        </row>
        <row r="582">
          <cell r="B582">
            <v>0</v>
          </cell>
        </row>
        <row r="583">
          <cell r="B583">
            <v>0</v>
          </cell>
        </row>
        <row r="584">
          <cell r="B584">
            <v>0</v>
          </cell>
        </row>
        <row r="585">
          <cell r="B585">
            <v>0</v>
          </cell>
        </row>
        <row r="586">
          <cell r="B586">
            <v>0</v>
          </cell>
        </row>
        <row r="587">
          <cell r="B587">
            <v>0</v>
          </cell>
        </row>
        <row r="588">
          <cell r="B588">
            <v>274.33</v>
          </cell>
        </row>
        <row r="589">
          <cell r="B589">
            <v>34.6</v>
          </cell>
        </row>
        <row r="590">
          <cell r="B590">
            <v>34.6</v>
          </cell>
        </row>
        <row r="591">
          <cell r="B591">
            <v>0</v>
          </cell>
        </row>
        <row r="592">
          <cell r="B592">
            <v>0</v>
          </cell>
        </row>
        <row r="593">
          <cell r="B593">
            <v>0</v>
          </cell>
        </row>
        <row r="594">
          <cell r="B594">
            <v>3898.1800000000003</v>
          </cell>
        </row>
        <row r="595">
          <cell r="B595">
            <v>470.78</v>
          </cell>
        </row>
        <row r="596">
          <cell r="B596">
            <v>3427.4</v>
          </cell>
        </row>
        <row r="597">
          <cell r="B597">
            <v>70</v>
          </cell>
        </row>
        <row r="598">
          <cell r="B598">
            <v>32</v>
          </cell>
        </row>
        <row r="599">
          <cell r="B599">
            <v>38</v>
          </cell>
        </row>
        <row r="600">
          <cell r="B600">
            <v>910.34</v>
          </cell>
        </row>
        <row r="601">
          <cell r="B601">
            <v>0</v>
          </cell>
        </row>
        <row r="602">
          <cell r="B602">
            <v>910.34</v>
          </cell>
        </row>
        <row r="603">
          <cell r="B603">
            <v>0</v>
          </cell>
        </row>
        <row r="604">
          <cell r="B604">
            <v>0</v>
          </cell>
        </row>
        <row r="605">
          <cell r="B605">
            <v>0</v>
          </cell>
        </row>
        <row r="606">
          <cell r="B606">
            <v>402.15</v>
          </cell>
        </row>
        <row r="607">
          <cell r="B607">
            <v>164.15</v>
          </cell>
        </row>
        <row r="608">
          <cell r="B608">
            <v>238</v>
          </cell>
        </row>
        <row r="609">
          <cell r="B609">
            <v>3710.92</v>
          </cell>
        </row>
        <row r="610">
          <cell r="B610">
            <v>0</v>
          </cell>
        </row>
        <row r="611">
          <cell r="B611">
            <v>3691.92</v>
          </cell>
        </row>
        <row r="612">
          <cell r="B612">
            <v>19</v>
          </cell>
        </row>
        <row r="613">
          <cell r="B613">
            <v>0</v>
          </cell>
        </row>
        <row r="614">
          <cell r="B614">
            <v>0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204.29000000000002</v>
          </cell>
        </row>
        <row r="618">
          <cell r="B618">
            <v>164.21</v>
          </cell>
        </row>
        <row r="619">
          <cell r="B619">
            <v>0</v>
          </cell>
        </row>
        <row r="620">
          <cell r="B620">
            <v>0</v>
          </cell>
        </row>
        <row r="621">
          <cell r="B621">
            <v>0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>
            <v>40.08</v>
          </cell>
        </row>
        <row r="625">
          <cell r="B625">
            <v>0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949.66</v>
          </cell>
        </row>
        <row r="629">
          <cell r="B629">
            <v>20686.07</v>
          </cell>
        </row>
        <row r="630">
          <cell r="B630">
            <v>331.99</v>
          </cell>
        </row>
        <row r="631">
          <cell r="B631">
            <v>328.49</v>
          </cell>
        </row>
        <row r="632">
          <cell r="B632">
            <v>0</v>
          </cell>
        </row>
        <row r="633">
          <cell r="B633">
            <v>0</v>
          </cell>
        </row>
        <row r="634">
          <cell r="B634">
            <v>3.5</v>
          </cell>
        </row>
        <row r="635">
          <cell r="B635">
            <v>785.94</v>
          </cell>
        </row>
        <row r="636">
          <cell r="B636">
            <v>573.94000000000005</v>
          </cell>
        </row>
        <row r="637">
          <cell r="B637">
            <v>0</v>
          </cell>
        </row>
        <row r="638">
          <cell r="B638">
            <v>10</v>
          </cell>
        </row>
        <row r="639">
          <cell r="B639">
            <v>0</v>
          </cell>
        </row>
        <row r="640">
          <cell r="B640">
            <v>0</v>
          </cell>
        </row>
        <row r="641">
          <cell r="B641">
            <v>200</v>
          </cell>
        </row>
        <row r="642">
          <cell r="B642">
            <v>0</v>
          </cell>
        </row>
        <row r="643">
          <cell r="B643">
            <v>2</v>
          </cell>
        </row>
        <row r="644">
          <cell r="B644">
            <v>0</v>
          </cell>
        </row>
        <row r="645">
          <cell r="B645">
            <v>0</v>
          </cell>
        </row>
        <row r="646">
          <cell r="B646">
            <v>0</v>
          </cell>
        </row>
        <row r="647">
          <cell r="B647">
            <v>0</v>
          </cell>
        </row>
        <row r="648">
          <cell r="B648">
            <v>0</v>
          </cell>
        </row>
        <row r="649">
          <cell r="B649">
            <v>1515.51</v>
          </cell>
        </row>
        <row r="650">
          <cell r="B650">
            <v>0</v>
          </cell>
        </row>
        <row r="651">
          <cell r="B651">
            <v>1305.51</v>
          </cell>
        </row>
        <row r="652">
          <cell r="B652">
            <v>210</v>
          </cell>
        </row>
        <row r="653">
          <cell r="B653">
            <v>3959.75</v>
          </cell>
        </row>
        <row r="654">
          <cell r="B654">
            <v>811.57</v>
          </cell>
        </row>
        <row r="655">
          <cell r="B655">
            <v>136.54</v>
          </cell>
        </row>
        <row r="656">
          <cell r="B656">
            <v>352.99</v>
          </cell>
        </row>
        <row r="657">
          <cell r="B657">
            <v>0</v>
          </cell>
        </row>
        <row r="658">
          <cell r="B658">
            <v>0</v>
          </cell>
        </row>
        <row r="659">
          <cell r="B659">
            <v>0</v>
          </cell>
        </row>
        <row r="660">
          <cell r="B660">
            <v>0</v>
          </cell>
        </row>
        <row r="661">
          <cell r="B661">
            <v>1431.4</v>
          </cell>
        </row>
        <row r="662">
          <cell r="B662">
            <v>99.6</v>
          </cell>
        </row>
        <row r="663">
          <cell r="B663">
            <v>1000</v>
          </cell>
        </row>
        <row r="664">
          <cell r="B664">
            <v>127.65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B667">
            <v>0</v>
          </cell>
        </row>
        <row r="668">
          <cell r="B668">
            <v>368.42</v>
          </cell>
        </row>
        <row r="669">
          <cell r="B669">
            <v>78</v>
          </cell>
        </row>
        <row r="670">
          <cell r="B670">
            <v>285.42</v>
          </cell>
        </row>
        <row r="671">
          <cell r="B671">
            <v>5</v>
          </cell>
        </row>
        <row r="672">
          <cell r="B672">
            <v>3294.9700000000003</v>
          </cell>
        </row>
        <row r="673">
          <cell r="B673">
            <v>1494.97</v>
          </cell>
        </row>
        <row r="674">
          <cell r="B674">
            <v>1800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B677">
            <v>9406.49</v>
          </cell>
        </row>
        <row r="678">
          <cell r="B678">
            <v>294</v>
          </cell>
        </row>
        <row r="679">
          <cell r="B679">
            <v>8409.49</v>
          </cell>
        </row>
        <row r="680">
          <cell r="B680">
            <v>703</v>
          </cell>
        </row>
        <row r="681">
          <cell r="B681">
            <v>963</v>
          </cell>
        </row>
        <row r="682">
          <cell r="B682">
            <v>963</v>
          </cell>
        </row>
        <row r="683">
          <cell r="B683">
            <v>0</v>
          </cell>
        </row>
        <row r="684">
          <cell r="B684">
            <v>0</v>
          </cell>
        </row>
        <row r="685">
          <cell r="B685">
            <v>20</v>
          </cell>
        </row>
        <row r="686">
          <cell r="B686">
            <v>20</v>
          </cell>
        </row>
        <row r="687">
          <cell r="B687">
            <v>0</v>
          </cell>
        </row>
        <row r="688">
          <cell r="B688">
            <v>40</v>
          </cell>
        </row>
        <row r="689">
          <cell r="B689">
            <v>30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>
            <v>0</v>
          </cell>
        </row>
        <row r="693">
          <cell r="B693">
            <v>10</v>
          </cell>
        </row>
        <row r="694">
          <cell r="B694">
            <v>0</v>
          </cell>
        </row>
        <row r="695">
          <cell r="B695">
            <v>0</v>
          </cell>
        </row>
        <row r="696">
          <cell r="B696">
            <v>0</v>
          </cell>
        </row>
        <row r="697">
          <cell r="B697">
            <v>0</v>
          </cell>
        </row>
        <row r="699">
          <cell r="B699">
            <v>3384.2</v>
          </cell>
        </row>
        <row r="700">
          <cell r="B700">
            <v>212</v>
          </cell>
        </row>
        <row r="701">
          <cell r="B701">
            <v>212</v>
          </cell>
        </row>
        <row r="702">
          <cell r="B702">
            <v>0</v>
          </cell>
        </row>
        <row r="703">
          <cell r="B703">
            <v>0</v>
          </cell>
        </row>
        <row r="704">
          <cell r="B704">
            <v>0</v>
          </cell>
        </row>
        <row r="705">
          <cell r="B705">
            <v>0</v>
          </cell>
        </row>
        <row r="706">
          <cell r="B706">
            <v>0</v>
          </cell>
        </row>
        <row r="707">
          <cell r="B707">
            <v>0</v>
          </cell>
        </row>
        <row r="708">
          <cell r="B708">
            <v>0</v>
          </cell>
        </row>
        <row r="709">
          <cell r="B709">
            <v>0</v>
          </cell>
        </row>
        <row r="710">
          <cell r="B710">
            <v>277</v>
          </cell>
        </row>
        <row r="711">
          <cell r="B711">
            <v>0</v>
          </cell>
        </row>
        <row r="712">
          <cell r="B712">
            <v>0</v>
          </cell>
        </row>
        <row r="713">
          <cell r="B713">
            <v>277</v>
          </cell>
        </row>
        <row r="714">
          <cell r="B714">
            <v>2765.2</v>
          </cell>
        </row>
        <row r="715">
          <cell r="B715">
            <v>0</v>
          </cell>
        </row>
        <row r="716">
          <cell r="B716">
            <v>2744.2</v>
          </cell>
        </row>
        <row r="717">
          <cell r="B717">
            <v>21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B721">
            <v>0</v>
          </cell>
        </row>
        <row r="722">
          <cell r="B722">
            <v>0</v>
          </cell>
        </row>
        <row r="723">
          <cell r="B723">
            <v>130</v>
          </cell>
        </row>
        <row r="724">
          <cell r="B724">
            <v>120</v>
          </cell>
        </row>
        <row r="725">
          <cell r="B725">
            <v>0</v>
          </cell>
        </row>
        <row r="726">
          <cell r="B726">
            <v>0</v>
          </cell>
        </row>
        <row r="727">
          <cell r="B727">
            <v>10</v>
          </cell>
        </row>
        <row r="728">
          <cell r="B728">
            <v>0</v>
          </cell>
        </row>
        <row r="729">
          <cell r="B729">
            <v>0</v>
          </cell>
        </row>
        <row r="730">
          <cell r="B730">
            <v>0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B733">
            <v>0</v>
          </cell>
        </row>
        <row r="734">
          <cell r="B734">
            <v>0</v>
          </cell>
        </row>
        <row r="735">
          <cell r="B735">
            <v>0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>
            <v>0</v>
          </cell>
        </row>
        <row r="741">
          <cell r="B741">
            <v>0</v>
          </cell>
        </row>
        <row r="742">
          <cell r="B742">
            <v>0</v>
          </cell>
        </row>
        <row r="743">
          <cell r="B743">
            <v>0</v>
          </cell>
        </row>
        <row r="744">
          <cell r="B744">
            <v>0</v>
          </cell>
        </row>
        <row r="749">
          <cell r="B749">
            <v>0</v>
          </cell>
        </row>
        <row r="757">
          <cell r="B757">
            <v>0</v>
          </cell>
        </row>
        <row r="773">
          <cell r="B773">
            <v>5483.9400000000005</v>
          </cell>
        </row>
        <row r="774">
          <cell r="B774">
            <v>774.33999999999992</v>
          </cell>
        </row>
        <row r="775">
          <cell r="B775">
            <v>270.39</v>
          </cell>
        </row>
        <row r="776">
          <cell r="B776">
            <v>0</v>
          </cell>
        </row>
        <row r="777">
          <cell r="B777">
            <v>160.56</v>
          </cell>
        </row>
        <row r="778">
          <cell r="B778">
            <v>343.39</v>
          </cell>
        </row>
        <row r="779">
          <cell r="B779">
            <v>0</v>
          </cell>
        </row>
        <row r="780">
          <cell r="B780">
            <v>0</v>
          </cell>
        </row>
        <row r="781">
          <cell r="B781">
            <v>0</v>
          </cell>
        </row>
        <row r="782">
          <cell r="B782">
            <v>0</v>
          </cell>
        </row>
        <row r="783">
          <cell r="B783">
            <v>0</v>
          </cell>
        </row>
        <row r="784">
          <cell r="B784">
            <v>0</v>
          </cell>
        </row>
        <row r="785">
          <cell r="B785">
            <v>376.36</v>
          </cell>
        </row>
        <row r="786">
          <cell r="B786">
            <v>3406.05</v>
          </cell>
        </row>
        <row r="787">
          <cell r="B787">
            <v>3010</v>
          </cell>
        </row>
        <row r="788">
          <cell r="B788">
            <v>396.05</v>
          </cell>
        </row>
        <row r="789">
          <cell r="B789">
            <v>927.19</v>
          </cell>
        </row>
        <row r="792">
          <cell r="B792">
            <v>38690.82</v>
          </cell>
        </row>
        <row r="793">
          <cell r="B793">
            <v>9199.0299999999988</v>
          </cell>
        </row>
        <row r="794">
          <cell r="B794">
            <v>977.65</v>
          </cell>
        </row>
        <row r="795">
          <cell r="B795">
            <v>0</v>
          </cell>
        </row>
        <row r="796">
          <cell r="B796">
            <v>0</v>
          </cell>
        </row>
        <row r="797">
          <cell r="B797">
            <v>0</v>
          </cell>
        </row>
        <row r="798">
          <cell r="B798">
            <v>0</v>
          </cell>
        </row>
        <row r="799">
          <cell r="B799">
            <v>0</v>
          </cell>
        </row>
        <row r="800">
          <cell r="B800">
            <v>160</v>
          </cell>
        </row>
        <row r="801">
          <cell r="B801">
            <v>30</v>
          </cell>
        </row>
        <row r="802">
          <cell r="B802">
            <v>5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B805">
            <v>0</v>
          </cell>
        </row>
        <row r="806">
          <cell r="B806">
            <v>45</v>
          </cell>
        </row>
        <row r="807">
          <cell r="B807">
            <v>0</v>
          </cell>
        </row>
        <row r="808">
          <cell r="B808">
            <v>0</v>
          </cell>
        </row>
        <row r="809">
          <cell r="B809">
            <v>2043</v>
          </cell>
        </row>
        <row r="810">
          <cell r="B810">
            <v>0</v>
          </cell>
        </row>
        <row r="811">
          <cell r="B811">
            <v>0</v>
          </cell>
        </row>
        <row r="812">
          <cell r="B812">
            <v>4700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B815">
            <v>0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B818">
            <v>1238.3800000000001</v>
          </cell>
        </row>
        <row r="819">
          <cell r="B819">
            <v>2710.86</v>
          </cell>
        </row>
        <row r="820">
          <cell r="B820">
            <v>1485.92</v>
          </cell>
        </row>
        <row r="821">
          <cell r="B821">
            <v>0</v>
          </cell>
        </row>
        <row r="822">
          <cell r="B822">
            <v>0</v>
          </cell>
        </row>
        <row r="823">
          <cell r="B823">
            <v>0</v>
          </cell>
        </row>
        <row r="824">
          <cell r="B824">
            <v>425</v>
          </cell>
        </row>
        <row r="825">
          <cell r="B825">
            <v>0</v>
          </cell>
        </row>
        <row r="826">
          <cell r="B826">
            <v>150</v>
          </cell>
        </row>
        <row r="827">
          <cell r="B827">
            <v>0</v>
          </cell>
        </row>
        <row r="828">
          <cell r="B828">
            <v>37</v>
          </cell>
        </row>
        <row r="829">
          <cell r="B829">
            <v>0</v>
          </cell>
        </row>
        <row r="830">
          <cell r="B830">
            <v>0</v>
          </cell>
        </row>
        <row r="831">
          <cell r="B831">
            <v>13</v>
          </cell>
        </row>
        <row r="832">
          <cell r="B832">
            <v>0</v>
          </cell>
        </row>
        <row r="833">
          <cell r="B833">
            <v>0</v>
          </cell>
        </row>
        <row r="834">
          <cell r="B834">
            <v>0</v>
          </cell>
        </row>
        <row r="835">
          <cell r="B835">
            <v>0</v>
          </cell>
        </row>
        <row r="836">
          <cell r="B836">
            <v>0</v>
          </cell>
        </row>
        <row r="837">
          <cell r="B837">
            <v>83</v>
          </cell>
        </row>
        <row r="838">
          <cell r="B838">
            <v>0</v>
          </cell>
        </row>
        <row r="839">
          <cell r="B839">
            <v>70</v>
          </cell>
        </row>
        <row r="840">
          <cell r="B840">
            <v>0</v>
          </cell>
        </row>
        <row r="841">
          <cell r="B841">
            <v>0</v>
          </cell>
        </row>
        <row r="842">
          <cell r="B842">
            <v>0</v>
          </cell>
        </row>
        <row r="843">
          <cell r="B843">
            <v>446.94</v>
          </cell>
        </row>
        <row r="844">
          <cell r="B844">
            <v>2813.47</v>
          </cell>
        </row>
        <row r="845">
          <cell r="B845">
            <v>757.64</v>
          </cell>
        </row>
        <row r="846">
          <cell r="B846">
            <v>3</v>
          </cell>
        </row>
        <row r="847">
          <cell r="B847">
            <v>0</v>
          </cell>
        </row>
        <row r="848">
          <cell r="B848">
            <v>0</v>
          </cell>
        </row>
        <row r="849">
          <cell r="B849">
            <v>20</v>
          </cell>
        </row>
        <row r="850">
          <cell r="B850">
            <v>6</v>
          </cell>
        </row>
        <row r="851">
          <cell r="B851">
            <v>0</v>
          </cell>
        </row>
        <row r="852">
          <cell r="B852">
            <v>0</v>
          </cell>
        </row>
        <row r="853">
          <cell r="B853">
            <v>0</v>
          </cell>
        </row>
        <row r="854">
          <cell r="B854">
            <v>161</v>
          </cell>
        </row>
        <row r="855">
          <cell r="B855">
            <v>0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B858">
            <v>28</v>
          </cell>
        </row>
        <row r="859">
          <cell r="B859">
            <v>0</v>
          </cell>
        </row>
        <row r="860">
          <cell r="B860">
            <v>71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B863">
            <v>0</v>
          </cell>
        </row>
        <row r="864">
          <cell r="B864">
            <v>945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B867">
            <v>0</v>
          </cell>
        </row>
        <row r="868">
          <cell r="B868">
            <v>0</v>
          </cell>
        </row>
        <row r="869">
          <cell r="B869">
            <v>0</v>
          </cell>
        </row>
        <row r="870">
          <cell r="B870">
            <v>0</v>
          </cell>
        </row>
        <row r="871">
          <cell r="B871">
            <v>821.83</v>
          </cell>
        </row>
        <row r="872">
          <cell r="B872">
            <v>12728.15</v>
          </cell>
        </row>
        <row r="873">
          <cell r="B873">
            <v>137.15</v>
          </cell>
        </row>
        <row r="874">
          <cell r="B874">
            <v>0</v>
          </cell>
        </row>
        <row r="875">
          <cell r="B875">
            <v>0</v>
          </cell>
        </row>
        <row r="876">
          <cell r="B876">
            <v>0</v>
          </cell>
        </row>
        <row r="877">
          <cell r="B877">
            <v>0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B880">
            <v>0</v>
          </cell>
        </row>
        <row r="881">
          <cell r="B881">
            <v>50</v>
          </cell>
        </row>
        <row r="882">
          <cell r="B882">
            <v>12541</v>
          </cell>
        </row>
        <row r="883">
          <cell r="B883">
            <v>3802.26</v>
          </cell>
        </row>
        <row r="884">
          <cell r="B884">
            <v>1788</v>
          </cell>
        </row>
        <row r="885">
          <cell r="B885">
            <v>0</v>
          </cell>
        </row>
        <row r="886">
          <cell r="B886">
            <v>2014.26</v>
          </cell>
        </row>
        <row r="887">
          <cell r="B887">
            <v>0</v>
          </cell>
        </row>
        <row r="888">
          <cell r="B888">
            <v>0</v>
          </cell>
        </row>
        <row r="889">
          <cell r="B889">
            <v>0</v>
          </cell>
        </row>
        <row r="890">
          <cell r="B890">
            <v>1081</v>
          </cell>
        </row>
        <row r="891">
          <cell r="B891">
            <v>0</v>
          </cell>
        </row>
        <row r="892">
          <cell r="B892">
            <v>0</v>
          </cell>
        </row>
        <row r="893">
          <cell r="B893">
            <v>582</v>
          </cell>
        </row>
        <row r="894">
          <cell r="B894">
            <v>399</v>
          </cell>
        </row>
        <row r="895">
          <cell r="B895">
            <v>100</v>
          </cell>
        </row>
        <row r="896">
          <cell r="B896">
            <v>0</v>
          </cell>
        </row>
        <row r="897">
          <cell r="B897">
            <v>0</v>
          </cell>
        </row>
        <row r="900">
          <cell r="B900">
            <v>6356.05</v>
          </cell>
        </row>
        <row r="901">
          <cell r="B901">
            <v>0</v>
          </cell>
        </row>
        <row r="902">
          <cell r="B902">
            <v>6356.05</v>
          </cell>
        </row>
        <row r="903">
          <cell r="B903">
            <v>1531.5</v>
          </cell>
        </row>
        <row r="904">
          <cell r="B904">
            <v>1095.69</v>
          </cell>
        </row>
        <row r="905">
          <cell r="B905">
            <v>271.01</v>
          </cell>
        </row>
        <row r="906">
          <cell r="B906">
            <v>0</v>
          </cell>
        </row>
        <row r="907">
          <cell r="B907">
            <v>0</v>
          </cell>
        </row>
        <row r="908">
          <cell r="B908">
            <v>0</v>
          </cell>
        </row>
        <row r="909">
          <cell r="B909">
            <v>824.68</v>
          </cell>
        </row>
        <row r="910">
          <cell r="B910">
            <v>0</v>
          </cell>
        </row>
        <row r="911">
          <cell r="B911">
            <v>0</v>
          </cell>
        </row>
        <row r="912">
          <cell r="B912">
            <v>0</v>
          </cell>
        </row>
        <row r="913">
          <cell r="B913">
            <v>0</v>
          </cell>
        </row>
        <row r="914">
          <cell r="B914">
            <v>0</v>
          </cell>
        </row>
        <row r="915">
          <cell r="B915">
            <v>0</v>
          </cell>
        </row>
        <row r="916">
          <cell r="B916">
            <v>0</v>
          </cell>
        </row>
        <row r="917">
          <cell r="B917">
            <v>0</v>
          </cell>
        </row>
        <row r="918">
          <cell r="B918">
            <v>0</v>
          </cell>
        </row>
        <row r="919">
          <cell r="B919">
            <v>0</v>
          </cell>
        </row>
        <row r="920">
          <cell r="B920">
            <v>0</v>
          </cell>
        </row>
        <row r="921">
          <cell r="B921">
            <v>0</v>
          </cell>
        </row>
        <row r="922">
          <cell r="B922">
            <v>0</v>
          </cell>
        </row>
        <row r="923">
          <cell r="B923">
            <v>0</v>
          </cell>
        </row>
        <row r="924">
          <cell r="B924">
            <v>0</v>
          </cell>
        </row>
        <row r="925">
          <cell r="B925">
            <v>0</v>
          </cell>
        </row>
        <row r="926">
          <cell r="B926">
            <v>0</v>
          </cell>
        </row>
        <row r="927">
          <cell r="B927">
            <v>0</v>
          </cell>
        </row>
        <row r="937">
          <cell r="B937">
            <v>0</v>
          </cell>
        </row>
        <row r="947">
          <cell r="B947">
            <v>435.81</v>
          </cell>
        </row>
        <row r="948">
          <cell r="B948">
            <v>0</v>
          </cell>
        </row>
        <row r="949">
          <cell r="B949">
            <v>0</v>
          </cell>
        </row>
        <row r="950">
          <cell r="B950">
            <v>4</v>
          </cell>
        </row>
        <row r="951">
          <cell r="B951">
            <v>431.81</v>
          </cell>
        </row>
        <row r="952">
          <cell r="B952">
            <v>0</v>
          </cell>
        </row>
        <row r="959">
          <cell r="B959">
            <v>0</v>
          </cell>
        </row>
        <row r="964">
          <cell r="B964">
            <v>0</v>
          </cell>
        </row>
        <row r="967">
          <cell r="B967">
            <v>21018.67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B970">
            <v>0</v>
          </cell>
        </row>
        <row r="971">
          <cell r="B971">
            <v>0</v>
          </cell>
        </row>
        <row r="972">
          <cell r="B972">
            <v>0</v>
          </cell>
        </row>
        <row r="973">
          <cell r="B973">
            <v>0</v>
          </cell>
        </row>
        <row r="974">
          <cell r="B974">
            <v>0</v>
          </cell>
        </row>
        <row r="975">
          <cell r="B975">
            <v>0</v>
          </cell>
        </row>
        <row r="976">
          <cell r="B976">
            <v>0</v>
          </cell>
        </row>
        <row r="977">
          <cell r="B977">
            <v>0</v>
          </cell>
        </row>
        <row r="978">
          <cell r="B978">
            <v>0</v>
          </cell>
        </row>
        <row r="994">
          <cell r="B994">
            <v>0</v>
          </cell>
        </row>
        <row r="999">
          <cell r="B999">
            <v>15782.67</v>
          </cell>
        </row>
        <row r="1000">
          <cell r="B1000">
            <v>289.89999999999998</v>
          </cell>
        </row>
        <row r="1001">
          <cell r="B1001">
            <v>109.09</v>
          </cell>
        </row>
        <row r="1002">
          <cell r="B1002">
            <v>0</v>
          </cell>
        </row>
        <row r="1003">
          <cell r="B1003">
            <v>0</v>
          </cell>
        </row>
        <row r="1004">
          <cell r="B1004">
            <v>0</v>
          </cell>
        </row>
        <row r="1005">
          <cell r="B1005">
            <v>0</v>
          </cell>
        </row>
        <row r="1006">
          <cell r="B1006">
            <v>0</v>
          </cell>
        </row>
        <row r="1007">
          <cell r="B1007">
            <v>0</v>
          </cell>
        </row>
        <row r="1008">
          <cell r="B1008">
            <v>9080.83</v>
          </cell>
        </row>
        <row r="1009">
          <cell r="B1009">
            <v>6302.85</v>
          </cell>
        </row>
        <row r="1010">
          <cell r="B1010">
            <v>0</v>
          </cell>
        </row>
        <row r="1017">
          <cell r="B1017">
            <v>5236</v>
          </cell>
        </row>
        <row r="1018">
          <cell r="B1018">
            <v>229</v>
          </cell>
        </row>
        <row r="1019">
          <cell r="B1019">
            <v>3</v>
          </cell>
        </row>
        <row r="1020">
          <cell r="B1020">
            <v>0</v>
          </cell>
        </row>
        <row r="1021">
          <cell r="B1021">
            <v>0</v>
          </cell>
        </row>
        <row r="1022">
          <cell r="B1022">
            <v>3</v>
          </cell>
        </row>
        <row r="1023">
          <cell r="B1023">
            <v>0</v>
          </cell>
        </row>
        <row r="1024">
          <cell r="B1024">
            <v>5001</v>
          </cell>
        </row>
        <row r="1025">
          <cell r="B1025">
            <v>0</v>
          </cell>
        </row>
        <row r="1031">
          <cell r="B1031">
            <v>388.75</v>
          </cell>
        </row>
        <row r="1032">
          <cell r="B1032">
            <v>388.75</v>
          </cell>
        </row>
        <row r="1033">
          <cell r="B1033">
            <v>232</v>
          </cell>
        </row>
        <row r="1034">
          <cell r="B1034">
            <v>27</v>
          </cell>
        </row>
        <row r="1035">
          <cell r="B1035">
            <v>0</v>
          </cell>
        </row>
        <row r="1036">
          <cell r="B1036">
            <v>0</v>
          </cell>
        </row>
        <row r="1037">
          <cell r="B1037">
            <v>0</v>
          </cell>
        </row>
        <row r="1038">
          <cell r="B1038">
            <v>0</v>
          </cell>
        </row>
        <row r="1039">
          <cell r="B1039">
            <v>0</v>
          </cell>
        </row>
        <row r="1040">
          <cell r="B1040">
            <v>0</v>
          </cell>
        </row>
        <row r="1041">
          <cell r="B1041">
            <v>129.75</v>
          </cell>
        </row>
        <row r="1042">
          <cell r="B1042">
            <v>0</v>
          </cell>
        </row>
        <row r="1048">
          <cell r="B1048">
            <v>0</v>
          </cell>
        </row>
        <row r="1051">
          <cell r="B1051">
            <v>92.23</v>
          </cell>
        </row>
        <row r="1052">
          <cell r="B1052">
            <v>92.23</v>
          </cell>
        </row>
        <row r="1053">
          <cell r="B1053">
            <v>72.23</v>
          </cell>
        </row>
        <row r="1054">
          <cell r="B1054">
            <v>0</v>
          </cell>
        </row>
        <row r="1055">
          <cell r="B1055">
            <v>0</v>
          </cell>
        </row>
        <row r="1056">
          <cell r="B1056">
            <v>0</v>
          </cell>
        </row>
        <row r="1057">
          <cell r="B1057">
            <v>0</v>
          </cell>
        </row>
        <row r="1058">
          <cell r="B1058">
            <v>20</v>
          </cell>
        </row>
        <row r="1059">
          <cell r="B1059">
            <v>0</v>
          </cell>
        </row>
        <row r="1069">
          <cell r="B1069">
            <v>0</v>
          </cell>
        </row>
        <row r="1070">
          <cell r="B1070">
            <v>0</v>
          </cell>
        </row>
        <row r="1078">
          <cell r="B1078">
            <v>0</v>
          </cell>
        </row>
        <row r="1081">
          <cell r="B1081">
            <v>0</v>
          </cell>
        </row>
        <row r="1091">
          <cell r="B1091">
            <v>2161.83</v>
          </cell>
        </row>
        <row r="1092">
          <cell r="B1092">
            <v>1772.13</v>
          </cell>
        </row>
        <row r="1093">
          <cell r="B1093">
            <v>1246.67</v>
          </cell>
        </row>
        <row r="1094">
          <cell r="B1094">
            <v>0</v>
          </cell>
        </row>
        <row r="1095">
          <cell r="B1095">
            <v>0</v>
          </cell>
        </row>
        <row r="1096">
          <cell r="B1096">
            <v>0</v>
          </cell>
        </row>
        <row r="1097">
          <cell r="B1097">
            <v>120.38</v>
          </cell>
        </row>
        <row r="1098">
          <cell r="B1098">
            <v>0</v>
          </cell>
        </row>
        <row r="1099">
          <cell r="B1099">
            <v>0</v>
          </cell>
        </row>
        <row r="1100">
          <cell r="B1100">
            <v>285.27</v>
          </cell>
        </row>
        <row r="1101">
          <cell r="B1101">
            <v>0</v>
          </cell>
        </row>
        <row r="1102">
          <cell r="B1102">
            <v>0</v>
          </cell>
        </row>
        <row r="1103">
          <cell r="B1103">
            <v>0</v>
          </cell>
        </row>
        <row r="1104">
          <cell r="B1104">
            <v>0</v>
          </cell>
        </row>
        <row r="1105">
          <cell r="B1105">
            <v>0</v>
          </cell>
        </row>
        <row r="1106">
          <cell r="B1106">
            <v>0</v>
          </cell>
        </row>
        <row r="1107">
          <cell r="B1107">
            <v>0</v>
          </cell>
        </row>
        <row r="1108">
          <cell r="B1108">
            <v>0</v>
          </cell>
        </row>
        <row r="1109">
          <cell r="B1109">
            <v>0</v>
          </cell>
        </row>
        <row r="1110">
          <cell r="B1110">
            <v>0</v>
          </cell>
        </row>
        <row r="1111">
          <cell r="B1111">
            <v>0</v>
          </cell>
        </row>
        <row r="1112">
          <cell r="B1112">
            <v>0</v>
          </cell>
        </row>
        <row r="1113">
          <cell r="B1113">
            <v>0</v>
          </cell>
        </row>
        <row r="1114">
          <cell r="B1114">
            <v>0</v>
          </cell>
        </row>
        <row r="1115">
          <cell r="B1115">
            <v>0</v>
          </cell>
        </row>
        <row r="1116">
          <cell r="B1116">
            <v>0</v>
          </cell>
        </row>
        <row r="1117">
          <cell r="B1117">
            <v>0</v>
          </cell>
        </row>
        <row r="1118">
          <cell r="B1118">
            <v>119.81</v>
          </cell>
        </row>
        <row r="1119">
          <cell r="B1119">
            <v>297.7</v>
          </cell>
        </row>
        <row r="1120">
          <cell r="B1120">
            <v>90</v>
          </cell>
        </row>
        <row r="1121">
          <cell r="B1121">
            <v>0</v>
          </cell>
        </row>
        <row r="1122">
          <cell r="B1122">
            <v>0</v>
          </cell>
        </row>
        <row r="1123">
          <cell r="B1123">
            <v>0</v>
          </cell>
        </row>
        <row r="1124">
          <cell r="B1124">
            <v>0</v>
          </cell>
        </row>
        <row r="1125">
          <cell r="B1125">
            <v>0</v>
          </cell>
        </row>
        <row r="1126">
          <cell r="B1126">
            <v>0</v>
          </cell>
        </row>
        <row r="1127">
          <cell r="B1127">
            <v>0</v>
          </cell>
        </row>
        <row r="1128">
          <cell r="B1128">
            <v>0</v>
          </cell>
        </row>
        <row r="1129">
          <cell r="B1129">
            <v>0</v>
          </cell>
        </row>
        <row r="1130">
          <cell r="B1130">
            <v>0</v>
          </cell>
        </row>
        <row r="1131">
          <cell r="B1131">
            <v>0</v>
          </cell>
        </row>
        <row r="1132">
          <cell r="B1132">
            <v>0</v>
          </cell>
        </row>
        <row r="1133">
          <cell r="B1133">
            <v>207.7</v>
          </cell>
        </row>
        <row r="1134">
          <cell r="B1134">
            <v>92</v>
          </cell>
        </row>
        <row r="1135">
          <cell r="B1135">
            <v>1696</v>
          </cell>
        </row>
        <row r="1136">
          <cell r="B1136">
            <v>1696</v>
          </cell>
        </row>
        <row r="1137">
          <cell r="B1137">
            <v>110</v>
          </cell>
        </row>
        <row r="1138">
          <cell r="B1138">
            <v>0</v>
          </cell>
        </row>
        <row r="1139">
          <cell r="B1139">
            <v>0</v>
          </cell>
        </row>
        <row r="1140">
          <cell r="B1140">
            <v>0</v>
          </cell>
        </row>
        <row r="1141">
          <cell r="B1141">
            <v>0</v>
          </cell>
        </row>
        <row r="1142">
          <cell r="B1142">
            <v>72</v>
          </cell>
        </row>
        <row r="1143">
          <cell r="B1143">
            <v>0</v>
          </cell>
        </row>
        <row r="1144">
          <cell r="B1144">
            <v>0</v>
          </cell>
        </row>
        <row r="1145">
          <cell r="B1145">
            <v>0</v>
          </cell>
        </row>
        <row r="1146">
          <cell r="B1146">
            <v>1514</v>
          </cell>
        </row>
        <row r="1147">
          <cell r="B1147">
            <v>0</v>
          </cell>
        </row>
        <row r="1151">
          <cell r="B1151">
            <v>0</v>
          </cell>
        </row>
        <row r="1155">
          <cell r="B1155">
            <v>373.64</v>
          </cell>
        </row>
        <row r="1156">
          <cell r="B1156">
            <v>373.64</v>
          </cell>
        </row>
        <row r="1157">
          <cell r="B1157">
            <v>361.64</v>
          </cell>
        </row>
        <row r="1158">
          <cell r="B1158">
            <v>0</v>
          </cell>
        </row>
        <row r="1159">
          <cell r="B1159">
            <v>0</v>
          </cell>
        </row>
        <row r="1160">
          <cell r="B1160">
            <v>0</v>
          </cell>
        </row>
        <row r="1161">
          <cell r="B1161">
            <v>0</v>
          </cell>
        </row>
        <row r="1162">
          <cell r="B1162">
            <v>0</v>
          </cell>
        </row>
        <row r="1163">
          <cell r="B1163">
            <v>0</v>
          </cell>
        </row>
        <row r="1164">
          <cell r="B1164">
            <v>0</v>
          </cell>
        </row>
        <row r="1165">
          <cell r="B1165">
            <v>0</v>
          </cell>
        </row>
        <row r="1166">
          <cell r="B1166">
            <v>0</v>
          </cell>
        </row>
        <row r="1167">
          <cell r="B1167">
            <v>0</v>
          </cell>
        </row>
        <row r="1168">
          <cell r="B1168">
            <v>0</v>
          </cell>
        </row>
        <row r="1169">
          <cell r="B1169">
            <v>0</v>
          </cell>
        </row>
        <row r="1170">
          <cell r="B1170">
            <v>0</v>
          </cell>
        </row>
        <row r="1171">
          <cell r="B1171">
            <v>0</v>
          </cell>
        </row>
        <row r="1172">
          <cell r="B1172">
            <v>0</v>
          </cell>
        </row>
        <row r="1173">
          <cell r="B1173">
            <v>12</v>
          </cell>
        </row>
        <row r="1174">
          <cell r="B1174">
            <v>0</v>
          </cell>
        </row>
        <row r="1180">
          <cell r="B1180">
            <v>0</v>
          </cell>
        </row>
        <row r="1186">
          <cell r="B1186">
            <v>0</v>
          </cell>
        </row>
        <row r="1199">
          <cell r="B1199">
            <v>789.39</v>
          </cell>
        </row>
        <row r="1200">
          <cell r="B1200">
            <v>429.39</v>
          </cell>
        </row>
        <row r="1201">
          <cell r="B1201">
            <v>419.39</v>
          </cell>
        </row>
        <row r="1202">
          <cell r="B1202">
            <v>0</v>
          </cell>
        </row>
        <row r="1203">
          <cell r="B1203">
            <v>0</v>
          </cell>
        </row>
        <row r="1204">
          <cell r="B1204">
            <v>0</v>
          </cell>
        </row>
        <row r="1205">
          <cell r="B1205">
            <v>0</v>
          </cell>
        </row>
        <row r="1206">
          <cell r="B1206">
            <v>0</v>
          </cell>
        </row>
        <row r="1207">
          <cell r="B1207">
            <v>0</v>
          </cell>
        </row>
        <row r="1208">
          <cell r="B1208">
            <v>0</v>
          </cell>
        </row>
        <row r="1209">
          <cell r="B1209">
            <v>0</v>
          </cell>
        </row>
        <row r="1210">
          <cell r="B1210">
            <v>0</v>
          </cell>
        </row>
        <row r="1211">
          <cell r="B1211">
            <v>10</v>
          </cell>
        </row>
        <row r="1212">
          <cell r="B1212">
            <v>0</v>
          </cell>
        </row>
        <row r="1218">
          <cell r="B1218">
            <v>0</v>
          </cell>
        </row>
        <row r="1224">
          <cell r="B1224">
            <v>0</v>
          </cell>
        </row>
        <row r="1232">
          <cell r="B1232">
            <v>0</v>
          </cell>
        </row>
        <row r="1245">
          <cell r="B1245">
            <v>0</v>
          </cell>
        </row>
        <row r="1249">
          <cell r="B1249">
            <v>360</v>
          </cell>
        </row>
        <row r="1250">
          <cell r="B1250">
            <v>360</v>
          </cell>
        </row>
        <row r="1251">
          <cell r="B1251">
            <v>0</v>
          </cell>
        </row>
        <row r="1252">
          <cell r="B1252">
            <v>0</v>
          </cell>
        </row>
        <row r="1254">
          <cell r="B1254">
            <v>2022</v>
          </cell>
        </row>
        <row r="1255">
          <cell r="B1255">
            <v>5920.72</v>
          </cell>
        </row>
        <row r="1256">
          <cell r="B1256">
            <v>5920.72</v>
          </cell>
        </row>
        <row r="1257">
          <cell r="B1257">
            <v>0</v>
          </cell>
        </row>
        <row r="1258">
          <cell r="B1258">
            <v>0</v>
          </cell>
        </row>
        <row r="1259">
          <cell r="B1259">
            <v>0</v>
          </cell>
        </row>
        <row r="1260">
          <cell r="B1260">
            <v>5920.72</v>
          </cell>
        </row>
        <row r="1261">
          <cell r="B1261">
            <v>23.9</v>
          </cell>
        </row>
        <row r="1262">
          <cell r="B1262">
            <v>23.9</v>
          </cell>
        </row>
        <row r="1263">
          <cell r="B1263">
            <v>9025.08</v>
          </cell>
        </row>
        <row r="1265">
          <cell r="B1265">
            <v>9025.08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Sheet1"/>
      <sheetName val="Sheet2"/>
    </sheetNames>
    <sheetDataSet>
      <sheetData sheetId="0" refreshError="1"/>
      <sheetData sheetId="1" refreshError="1"/>
      <sheetData sheetId="2" refreshError="1">
        <row r="1">
          <cell r="A1" t="str">
            <v>支出项目</v>
          </cell>
          <cell r="B1" t="str">
            <v>2019年预算数</v>
          </cell>
          <cell r="C1" t="str">
            <v>2020年预算数</v>
          </cell>
        </row>
        <row r="2">
          <cell r="A2" t="str">
            <v>一、一般公共服务</v>
          </cell>
          <cell r="B2">
            <v>21726</v>
          </cell>
          <cell r="C2">
            <v>23243</v>
          </cell>
        </row>
        <row r="3">
          <cell r="A3" t="str">
            <v xml:space="preserve">    纪检监察事务</v>
          </cell>
          <cell r="B3">
            <v>861.71</v>
          </cell>
          <cell r="C3">
            <v>700</v>
          </cell>
        </row>
        <row r="4">
          <cell r="A4" t="str">
            <v xml:space="preserve">      行政运行</v>
          </cell>
          <cell r="B4">
            <v>723.66</v>
          </cell>
          <cell r="C4">
            <v>590</v>
          </cell>
        </row>
        <row r="5">
          <cell r="A5" t="str">
            <v xml:space="preserve">      一般行政管理事务</v>
          </cell>
          <cell r="C5">
            <v>0</v>
          </cell>
        </row>
        <row r="6">
          <cell r="A6" t="str">
            <v xml:space="preserve">      机关服务</v>
          </cell>
          <cell r="C6">
            <v>0</v>
          </cell>
        </row>
        <row r="7">
          <cell r="A7" t="str">
            <v xml:space="preserve">      大案要案查处</v>
          </cell>
          <cell r="C7">
            <v>0</v>
          </cell>
        </row>
        <row r="8">
          <cell r="A8" t="str">
            <v xml:space="preserve">      派驻派出机构</v>
          </cell>
          <cell r="C8">
            <v>0</v>
          </cell>
        </row>
        <row r="9">
          <cell r="A9" t="str">
            <v xml:space="preserve">      巡视工作</v>
          </cell>
          <cell r="C9">
            <v>0</v>
          </cell>
        </row>
        <row r="10">
          <cell r="A10" t="str">
            <v xml:space="preserve">      事业运行</v>
          </cell>
          <cell r="C10">
            <v>0</v>
          </cell>
        </row>
        <row r="11">
          <cell r="A11" t="str">
            <v xml:space="preserve">      其他纪检监察事务支出</v>
          </cell>
          <cell r="B11">
            <v>138.05000000000001</v>
          </cell>
          <cell r="C11">
            <v>110</v>
          </cell>
        </row>
        <row r="12">
          <cell r="A12" t="str">
            <v xml:space="preserve">    商贸事务</v>
          </cell>
          <cell r="B12">
            <v>124.29</v>
          </cell>
          <cell r="C12">
            <v>21</v>
          </cell>
        </row>
        <row r="13">
          <cell r="A13" t="str">
            <v xml:space="preserve">      行政运行</v>
          </cell>
          <cell r="B13">
            <v>124.29</v>
          </cell>
          <cell r="C13">
            <v>5</v>
          </cell>
        </row>
        <row r="14">
          <cell r="A14" t="str">
            <v xml:space="preserve">      一般行政管理事务</v>
          </cell>
          <cell r="C14">
            <v>0</v>
          </cell>
        </row>
        <row r="15">
          <cell r="A15" t="str">
            <v xml:space="preserve">      机关服务</v>
          </cell>
          <cell r="C15">
            <v>0</v>
          </cell>
        </row>
        <row r="16">
          <cell r="A16" t="str">
            <v xml:space="preserve">      对外贸易管理</v>
          </cell>
          <cell r="C16">
            <v>0</v>
          </cell>
        </row>
        <row r="17">
          <cell r="A17" t="str">
            <v xml:space="preserve">      国际经济合作</v>
          </cell>
          <cell r="C17">
            <v>0</v>
          </cell>
        </row>
        <row r="18">
          <cell r="A18" t="str">
            <v xml:space="preserve">      外资管理</v>
          </cell>
          <cell r="C18">
            <v>0</v>
          </cell>
        </row>
        <row r="19">
          <cell r="A19" t="str">
            <v xml:space="preserve">      国内贸易管理</v>
          </cell>
          <cell r="C19">
            <v>0</v>
          </cell>
        </row>
        <row r="20">
          <cell r="A20" t="str">
            <v xml:space="preserve">      招商引资</v>
          </cell>
          <cell r="C20">
            <v>0</v>
          </cell>
        </row>
        <row r="21">
          <cell r="A21" t="str">
            <v xml:space="preserve">      事业运行</v>
          </cell>
          <cell r="C21">
            <v>0</v>
          </cell>
        </row>
        <row r="22">
          <cell r="A22" t="str">
            <v xml:space="preserve">      其他商贸事务支出</v>
          </cell>
          <cell r="C22">
            <v>16</v>
          </cell>
        </row>
        <row r="23">
          <cell r="A23" t="str">
            <v xml:space="preserve">    知识产权事务</v>
          </cell>
          <cell r="B23">
            <v>0</v>
          </cell>
          <cell r="C23">
            <v>6</v>
          </cell>
        </row>
        <row r="24">
          <cell r="A24" t="str">
            <v xml:space="preserve">      行政运行</v>
          </cell>
          <cell r="C24">
            <v>4</v>
          </cell>
        </row>
        <row r="25">
          <cell r="A25" t="str">
            <v xml:space="preserve">      一般行政管理事务</v>
          </cell>
        </row>
        <row r="26">
          <cell r="A26" t="str">
            <v xml:space="preserve">      机关服务</v>
          </cell>
        </row>
        <row r="27">
          <cell r="A27" t="str">
            <v xml:space="preserve">      专利审批</v>
          </cell>
        </row>
        <row r="28">
          <cell r="A28" t="str">
            <v xml:space="preserve">      国家知识产权战略</v>
          </cell>
        </row>
        <row r="29">
          <cell r="A29" t="str">
            <v xml:space="preserve">      专利试点和产业化推进</v>
          </cell>
        </row>
        <row r="30">
          <cell r="A30" t="str">
            <v xml:space="preserve">      国际组织专项活动</v>
          </cell>
        </row>
        <row r="31">
          <cell r="A31" t="str">
            <v xml:space="preserve">      知识产权宏观管理</v>
          </cell>
        </row>
        <row r="32">
          <cell r="A32" t="str">
            <v xml:space="preserve">      商标管理</v>
          </cell>
        </row>
        <row r="33">
          <cell r="A33" t="str">
            <v xml:space="preserve">      原产地地理标志管理</v>
          </cell>
        </row>
        <row r="34">
          <cell r="A34" t="str">
            <v xml:space="preserve">      事业运行</v>
          </cell>
        </row>
        <row r="35">
          <cell r="A35" t="str">
            <v xml:space="preserve">      其他知识产权事务支出</v>
          </cell>
          <cell r="C35">
            <v>2</v>
          </cell>
        </row>
        <row r="36">
          <cell r="A36" t="str">
            <v xml:space="preserve">    民族事务</v>
          </cell>
          <cell r="B36">
            <v>54.09</v>
          </cell>
          <cell r="C36">
            <v>51</v>
          </cell>
        </row>
        <row r="37">
          <cell r="A37" t="str">
            <v xml:space="preserve"> </v>
          </cell>
          <cell r="B37">
            <v>54.09</v>
          </cell>
          <cell r="C37">
            <v>30</v>
          </cell>
        </row>
        <row r="38">
          <cell r="A38" t="str">
            <v xml:space="preserve">      一般行政管理事务</v>
          </cell>
          <cell r="C38">
            <v>0</v>
          </cell>
        </row>
        <row r="39">
          <cell r="A39" t="str">
            <v xml:space="preserve">      机关服务</v>
          </cell>
          <cell r="C39">
            <v>0</v>
          </cell>
        </row>
        <row r="40">
          <cell r="A40" t="str">
            <v xml:space="preserve">      民族工作专项</v>
          </cell>
          <cell r="C40">
            <v>1</v>
          </cell>
        </row>
        <row r="41">
          <cell r="A41" t="str">
            <v xml:space="preserve">      事业运行</v>
          </cell>
          <cell r="C41">
            <v>0</v>
          </cell>
        </row>
        <row r="42">
          <cell r="A42" t="str">
            <v xml:space="preserve">      其他民族事务支出</v>
          </cell>
          <cell r="C42">
            <v>20</v>
          </cell>
        </row>
        <row r="43">
          <cell r="A43" t="str">
            <v xml:space="preserve">    港澳台事务</v>
          </cell>
          <cell r="B43">
            <v>0</v>
          </cell>
          <cell r="C43">
            <v>32</v>
          </cell>
        </row>
        <row r="44">
          <cell r="A44" t="str">
            <v xml:space="preserve">      行政运行</v>
          </cell>
          <cell r="C44">
            <v>20</v>
          </cell>
        </row>
        <row r="45">
          <cell r="A45" t="str">
            <v xml:space="preserve">      一般行政管理事务</v>
          </cell>
          <cell r="C45">
            <v>0</v>
          </cell>
        </row>
        <row r="46">
          <cell r="A46" t="str">
            <v xml:space="preserve">      机关服务</v>
          </cell>
          <cell r="C46">
            <v>0</v>
          </cell>
        </row>
        <row r="47">
          <cell r="A47" t="str">
            <v xml:space="preserve">      港澳事务</v>
          </cell>
          <cell r="C47">
            <v>0</v>
          </cell>
        </row>
        <row r="48">
          <cell r="A48" t="str">
            <v xml:space="preserve">      台湾事务</v>
          </cell>
          <cell r="C48">
            <v>12</v>
          </cell>
        </row>
        <row r="49">
          <cell r="A49" t="str">
            <v xml:space="preserve">      事业运行</v>
          </cell>
          <cell r="C49">
            <v>0</v>
          </cell>
        </row>
        <row r="50">
          <cell r="A50" t="str">
            <v xml:space="preserve">      其他港澳台事务支出</v>
          </cell>
          <cell r="C50">
            <v>0</v>
          </cell>
        </row>
        <row r="51">
          <cell r="A51" t="str">
            <v xml:space="preserve">    档案事务</v>
          </cell>
          <cell r="B51">
            <v>90.31</v>
          </cell>
          <cell r="C51">
            <v>102</v>
          </cell>
        </row>
        <row r="52">
          <cell r="A52" t="str">
            <v xml:space="preserve">      行政运行</v>
          </cell>
          <cell r="C52">
            <v>50</v>
          </cell>
        </row>
        <row r="53">
          <cell r="A53" t="str">
            <v xml:space="preserve">      一般行政管理事务</v>
          </cell>
          <cell r="C53">
            <v>0</v>
          </cell>
        </row>
        <row r="54">
          <cell r="A54" t="str">
            <v xml:space="preserve">      机关服务</v>
          </cell>
          <cell r="C54">
            <v>0</v>
          </cell>
        </row>
        <row r="55">
          <cell r="A55" t="str">
            <v xml:space="preserve">      档案馆</v>
          </cell>
          <cell r="B55">
            <v>90.31</v>
          </cell>
          <cell r="C55">
            <v>52</v>
          </cell>
        </row>
        <row r="56">
          <cell r="A56" t="str">
            <v xml:space="preserve">      其他档案事务支出</v>
          </cell>
          <cell r="C56">
            <v>0</v>
          </cell>
        </row>
        <row r="57">
          <cell r="A57" t="str">
            <v xml:space="preserve">    民主党派及工商联事务</v>
          </cell>
          <cell r="B57">
            <v>75.97</v>
          </cell>
          <cell r="C57">
            <v>28</v>
          </cell>
        </row>
        <row r="58">
          <cell r="A58" t="str">
            <v xml:space="preserve">      行政运行</v>
          </cell>
          <cell r="B58">
            <v>75.97</v>
          </cell>
          <cell r="C58">
            <v>24</v>
          </cell>
        </row>
        <row r="59">
          <cell r="A59" t="str">
            <v xml:space="preserve">      一般行政管理事务</v>
          </cell>
          <cell r="C59">
            <v>0</v>
          </cell>
        </row>
        <row r="60">
          <cell r="A60" t="str">
            <v xml:space="preserve">      机关服务</v>
          </cell>
          <cell r="C60">
            <v>0</v>
          </cell>
        </row>
        <row r="61">
          <cell r="A61" t="str">
            <v xml:space="preserve">      参政议政</v>
          </cell>
          <cell r="C61">
            <v>0</v>
          </cell>
        </row>
        <row r="62">
          <cell r="A62" t="str">
            <v xml:space="preserve">      事业运行</v>
          </cell>
          <cell r="C62">
            <v>0</v>
          </cell>
        </row>
        <row r="63">
          <cell r="A63" t="str">
            <v xml:space="preserve">      其他民主党派及工商联事务支出</v>
          </cell>
          <cell r="C63">
            <v>4</v>
          </cell>
        </row>
        <row r="64">
          <cell r="A64" t="str">
            <v xml:space="preserve">    群众团体事务</v>
          </cell>
          <cell r="B64">
            <v>448.43</v>
          </cell>
          <cell r="C64">
            <v>201</v>
          </cell>
        </row>
        <row r="65">
          <cell r="A65" t="str">
            <v xml:space="preserve">      行政运行</v>
          </cell>
          <cell r="B65">
            <v>202</v>
          </cell>
          <cell r="C65">
            <v>180</v>
          </cell>
        </row>
        <row r="66">
          <cell r="A66" t="str">
            <v xml:space="preserve">      一般行政管理事务</v>
          </cell>
          <cell r="C66">
            <v>0</v>
          </cell>
        </row>
        <row r="67">
          <cell r="A67" t="str">
            <v xml:space="preserve">      机关服务</v>
          </cell>
          <cell r="C67">
            <v>0</v>
          </cell>
        </row>
        <row r="68">
          <cell r="A68" t="str">
            <v xml:space="preserve">      工会事务</v>
          </cell>
          <cell r="C68">
            <v>0</v>
          </cell>
        </row>
        <row r="69">
          <cell r="A69" t="str">
            <v xml:space="preserve">      事业运行</v>
          </cell>
          <cell r="C69">
            <v>0</v>
          </cell>
        </row>
        <row r="70">
          <cell r="A70" t="str">
            <v xml:space="preserve">      其他群众团体事务支出</v>
          </cell>
          <cell r="B70">
            <v>246.43</v>
          </cell>
          <cell r="C70">
            <v>21</v>
          </cell>
        </row>
        <row r="71">
          <cell r="A71" t="str">
            <v xml:space="preserve">    党委办公厅（室）及相关机构事务</v>
          </cell>
          <cell r="B71">
            <v>1024.52</v>
          </cell>
          <cell r="C71">
            <v>550</v>
          </cell>
        </row>
        <row r="72">
          <cell r="A72" t="str">
            <v xml:space="preserve">      行政运行</v>
          </cell>
          <cell r="B72">
            <v>766</v>
          </cell>
          <cell r="C72">
            <v>300</v>
          </cell>
        </row>
        <row r="73">
          <cell r="A73" t="str">
            <v xml:space="preserve">      一般行政管理事务</v>
          </cell>
          <cell r="C73">
            <v>0</v>
          </cell>
        </row>
        <row r="74">
          <cell r="A74" t="str">
            <v xml:space="preserve">      机关服务</v>
          </cell>
          <cell r="C74">
            <v>0</v>
          </cell>
        </row>
        <row r="75">
          <cell r="A75" t="str">
            <v xml:space="preserve">      专项业务</v>
          </cell>
          <cell r="C75">
            <v>0</v>
          </cell>
        </row>
        <row r="76">
          <cell r="A76" t="str">
            <v xml:space="preserve">      事业运行</v>
          </cell>
          <cell r="C76">
            <v>0</v>
          </cell>
        </row>
        <row r="77">
          <cell r="A77" t="str">
            <v xml:space="preserve">      其他党委办公厅（室）及相关机构事务支出</v>
          </cell>
          <cell r="B77">
            <v>258.52</v>
          </cell>
          <cell r="C77">
            <v>250</v>
          </cell>
        </row>
        <row r="78">
          <cell r="A78" t="str">
            <v xml:space="preserve">    组织事务</v>
          </cell>
          <cell r="B78">
            <v>500.55</v>
          </cell>
          <cell r="C78">
            <v>416</v>
          </cell>
        </row>
        <row r="79">
          <cell r="A79" t="str">
            <v xml:space="preserve">      行政运行</v>
          </cell>
          <cell r="B79">
            <v>320.93</v>
          </cell>
          <cell r="C79">
            <v>112</v>
          </cell>
        </row>
        <row r="80">
          <cell r="A80" t="str">
            <v xml:space="preserve">      一般行政管理事务</v>
          </cell>
          <cell r="C80">
            <v>0</v>
          </cell>
        </row>
        <row r="81">
          <cell r="A81" t="str">
            <v xml:space="preserve">      机关服务</v>
          </cell>
          <cell r="C81">
            <v>0</v>
          </cell>
        </row>
        <row r="82">
          <cell r="A82" t="str">
            <v xml:space="preserve">      公务员事务</v>
          </cell>
          <cell r="C82">
            <v>0</v>
          </cell>
        </row>
        <row r="83">
          <cell r="A83" t="str">
            <v xml:space="preserve">      事业运行</v>
          </cell>
          <cell r="C83">
            <v>4</v>
          </cell>
        </row>
        <row r="84">
          <cell r="A84" t="str">
            <v xml:space="preserve">      其他组织事务支出</v>
          </cell>
          <cell r="B84">
            <v>179.62</v>
          </cell>
          <cell r="C84">
            <v>300</v>
          </cell>
        </row>
        <row r="85">
          <cell r="A85" t="str">
            <v xml:space="preserve">    宣传事务</v>
          </cell>
          <cell r="B85">
            <v>485.27</v>
          </cell>
          <cell r="C85">
            <v>330</v>
          </cell>
        </row>
        <row r="86">
          <cell r="A86" t="str">
            <v xml:space="preserve">      行政运行</v>
          </cell>
          <cell r="B86">
            <v>352.75</v>
          </cell>
          <cell r="C86">
            <v>180</v>
          </cell>
        </row>
        <row r="87">
          <cell r="A87" t="str">
            <v xml:space="preserve">      一般行政管理事务</v>
          </cell>
          <cell r="C87">
            <v>0</v>
          </cell>
        </row>
        <row r="88">
          <cell r="A88" t="str">
            <v xml:space="preserve">      机关服务</v>
          </cell>
          <cell r="C88">
            <v>0</v>
          </cell>
        </row>
        <row r="89">
          <cell r="A89" t="str">
            <v xml:space="preserve">      宣传管理</v>
          </cell>
          <cell r="C89">
            <v>0</v>
          </cell>
        </row>
        <row r="90">
          <cell r="A90" t="str">
            <v xml:space="preserve">      事业运行</v>
          </cell>
          <cell r="B90">
            <v>132.52000000000001</v>
          </cell>
        </row>
        <row r="91">
          <cell r="A91" t="str">
            <v xml:space="preserve">      其他宣传事务支出</v>
          </cell>
          <cell r="C91">
            <v>150</v>
          </cell>
        </row>
        <row r="92">
          <cell r="A92" t="str">
            <v xml:space="preserve">    统战事务</v>
          </cell>
          <cell r="B92">
            <v>111.54</v>
          </cell>
          <cell r="C92">
            <v>63</v>
          </cell>
        </row>
        <row r="93">
          <cell r="A93" t="str">
            <v xml:space="preserve">      行政运行</v>
          </cell>
          <cell r="B93">
            <v>110.54</v>
          </cell>
          <cell r="C93">
            <v>32</v>
          </cell>
        </row>
        <row r="94">
          <cell r="A94" t="str">
            <v xml:space="preserve">      一般行政管理事务</v>
          </cell>
          <cell r="C94">
            <v>0</v>
          </cell>
        </row>
        <row r="95">
          <cell r="A95" t="str">
            <v xml:space="preserve">      机关服务</v>
          </cell>
          <cell r="C95">
            <v>0</v>
          </cell>
        </row>
        <row r="96">
          <cell r="A96" t="str">
            <v xml:space="preserve">      宗教事务</v>
          </cell>
          <cell r="C96">
            <v>4</v>
          </cell>
        </row>
        <row r="97">
          <cell r="A97" t="str">
            <v xml:space="preserve">      华侨事务</v>
          </cell>
          <cell r="B97">
            <v>1</v>
          </cell>
          <cell r="C97">
            <v>11</v>
          </cell>
        </row>
        <row r="98">
          <cell r="A98" t="str">
            <v xml:space="preserve">      事业运行</v>
          </cell>
          <cell r="C98">
            <v>0</v>
          </cell>
        </row>
        <row r="99">
          <cell r="A99" t="str">
            <v xml:space="preserve">      其他统战事务支出</v>
          </cell>
          <cell r="C99">
            <v>16</v>
          </cell>
        </row>
        <row r="100">
          <cell r="A100" t="str">
            <v xml:space="preserve">    对外联络事务</v>
          </cell>
          <cell r="B100">
            <v>0</v>
          </cell>
          <cell r="C100">
            <v>0</v>
          </cell>
        </row>
        <row r="101">
          <cell r="A101" t="str">
            <v xml:space="preserve">      行政运行</v>
          </cell>
        </row>
        <row r="102">
          <cell r="A102" t="str">
            <v xml:space="preserve">      一般行政管理事务</v>
          </cell>
        </row>
        <row r="103">
          <cell r="A103" t="str">
            <v xml:space="preserve">      机关服务</v>
          </cell>
        </row>
        <row r="104">
          <cell r="A104" t="str">
            <v xml:space="preserve">      事业运行</v>
          </cell>
        </row>
        <row r="105">
          <cell r="A105" t="str">
            <v xml:space="preserve">      其他对外联络事务支出</v>
          </cell>
        </row>
        <row r="106">
          <cell r="A106" t="str">
            <v xml:space="preserve">    其他共产党事务支出</v>
          </cell>
          <cell r="B106">
            <v>0</v>
          </cell>
          <cell r="C106">
            <v>0</v>
          </cell>
        </row>
        <row r="107">
          <cell r="A107" t="str">
            <v xml:space="preserve">      行政运行</v>
          </cell>
        </row>
        <row r="108">
          <cell r="A108" t="str">
            <v xml:space="preserve">      一般行政管理事务</v>
          </cell>
        </row>
        <row r="109">
          <cell r="A109" t="str">
            <v xml:space="preserve">      机关服务</v>
          </cell>
        </row>
        <row r="110">
          <cell r="A110" t="str">
            <v xml:space="preserve">      事业运行</v>
          </cell>
        </row>
        <row r="111">
          <cell r="A111" t="str">
            <v xml:space="preserve">      其他共产党事务支出</v>
          </cell>
        </row>
        <row r="112">
          <cell r="A112" t="str">
            <v xml:space="preserve">    网信事务</v>
          </cell>
          <cell r="B112">
            <v>0</v>
          </cell>
          <cell r="C112">
            <v>0</v>
          </cell>
        </row>
        <row r="113">
          <cell r="A113" t="str">
            <v xml:space="preserve">      行政运行</v>
          </cell>
        </row>
        <row r="114">
          <cell r="A114" t="str">
            <v xml:space="preserve">      一般行政管理事务</v>
          </cell>
        </row>
        <row r="115">
          <cell r="A115" t="str">
            <v xml:space="preserve">      机关服务</v>
          </cell>
        </row>
        <row r="116">
          <cell r="A116" t="str">
            <v xml:space="preserve">      信息安全事务</v>
          </cell>
        </row>
        <row r="117">
          <cell r="A117" t="str">
            <v xml:space="preserve">      事业运行</v>
          </cell>
        </row>
        <row r="118">
          <cell r="A118" t="str">
            <v xml:space="preserve">      其他网信事务支出</v>
          </cell>
        </row>
        <row r="119">
          <cell r="A119" t="str">
            <v xml:space="preserve">    市场监督管理事务</v>
          </cell>
          <cell r="B119">
            <v>1168.94</v>
          </cell>
          <cell r="C119">
            <v>726</v>
          </cell>
        </row>
        <row r="120">
          <cell r="A120" t="str">
            <v xml:space="preserve">      行政运行</v>
          </cell>
          <cell r="B120">
            <v>1080</v>
          </cell>
          <cell r="C120">
            <v>531</v>
          </cell>
        </row>
        <row r="121">
          <cell r="A121" t="str">
            <v xml:space="preserve">      一般行政管理事务</v>
          </cell>
          <cell r="C121">
            <v>0</v>
          </cell>
        </row>
        <row r="122">
          <cell r="A122" t="str">
            <v xml:space="preserve">      机关服务</v>
          </cell>
          <cell r="C122">
            <v>0</v>
          </cell>
        </row>
        <row r="123">
          <cell r="A123" t="str">
            <v xml:space="preserve">      市场主体管理</v>
          </cell>
          <cell r="B123">
            <v>60</v>
          </cell>
          <cell r="C123">
            <v>54</v>
          </cell>
        </row>
        <row r="124">
          <cell r="A124" t="str">
            <v xml:space="preserve">      市场秩序执法</v>
          </cell>
          <cell r="C124">
            <v>22</v>
          </cell>
        </row>
        <row r="125">
          <cell r="A125" t="str">
            <v xml:space="preserve">      信息化建设</v>
          </cell>
          <cell r="C125">
            <v>10</v>
          </cell>
        </row>
        <row r="126">
          <cell r="A126" t="str">
            <v xml:space="preserve">      质量基础</v>
          </cell>
          <cell r="C126">
            <v>0</v>
          </cell>
        </row>
        <row r="127">
          <cell r="A127" t="str">
            <v xml:space="preserve">      药品事务</v>
          </cell>
          <cell r="C127">
            <v>3</v>
          </cell>
        </row>
        <row r="128">
          <cell r="A128" t="str">
            <v xml:space="preserve">      医疗器械事务</v>
          </cell>
          <cell r="B128">
            <v>28.94</v>
          </cell>
        </row>
        <row r="129">
          <cell r="A129" t="str">
            <v xml:space="preserve">      化妆品事务</v>
          </cell>
          <cell r="C129">
            <v>0</v>
          </cell>
        </row>
        <row r="130">
          <cell r="A130" t="str">
            <v xml:space="preserve">      质量安全监管</v>
          </cell>
          <cell r="C130">
            <v>13</v>
          </cell>
        </row>
        <row r="131">
          <cell r="A131" t="str">
            <v xml:space="preserve">      食品安全监管</v>
          </cell>
          <cell r="C131">
            <v>10</v>
          </cell>
        </row>
        <row r="132">
          <cell r="A132" t="str">
            <v xml:space="preserve">      事业运行</v>
          </cell>
        </row>
        <row r="133">
          <cell r="A133" t="str">
            <v xml:space="preserve">      其他市场监督管理事务</v>
          </cell>
          <cell r="C133">
            <v>83</v>
          </cell>
        </row>
        <row r="134">
          <cell r="A134" t="str">
            <v xml:space="preserve">    其他一般公共服务支出</v>
          </cell>
          <cell r="B134">
            <v>3451.34</v>
          </cell>
          <cell r="C134">
            <v>5801</v>
          </cell>
        </row>
        <row r="135">
          <cell r="A135" t="str">
            <v xml:space="preserve">      国家赔偿费用支出</v>
          </cell>
        </row>
        <row r="136">
          <cell r="A136" t="str">
            <v xml:space="preserve">      其他一般公共服务支出</v>
          </cell>
          <cell r="B136">
            <v>3451.34</v>
          </cell>
          <cell r="C136">
            <v>5801</v>
          </cell>
        </row>
        <row r="137">
          <cell r="A137" t="str">
            <v>二、外交支出</v>
          </cell>
        </row>
        <row r="138">
          <cell r="A138" t="str">
            <v xml:space="preserve">    对外合作与交流</v>
          </cell>
          <cell r="C138">
            <v>0</v>
          </cell>
        </row>
        <row r="139">
          <cell r="A139" t="str">
            <v xml:space="preserve">      对外合作活动</v>
          </cell>
        </row>
        <row r="140">
          <cell r="A140" t="str">
            <v xml:space="preserve">    其他外交支出</v>
          </cell>
        </row>
        <row r="141">
          <cell r="A141" t="str">
            <v>三、国防支出</v>
          </cell>
          <cell r="B141">
            <v>70</v>
          </cell>
          <cell r="C141">
            <v>72</v>
          </cell>
        </row>
        <row r="142">
          <cell r="A142" t="str">
            <v xml:space="preserve">    国防动员</v>
          </cell>
          <cell r="B142">
            <v>70</v>
          </cell>
          <cell r="C142">
            <v>72</v>
          </cell>
        </row>
        <row r="143">
          <cell r="A143" t="str">
            <v xml:space="preserve">      兵役征集</v>
          </cell>
          <cell r="B143">
            <v>70</v>
          </cell>
          <cell r="C143">
            <v>13</v>
          </cell>
        </row>
        <row r="144">
          <cell r="A144" t="str">
            <v xml:space="preserve">      经济动员</v>
          </cell>
          <cell r="C144">
            <v>0</v>
          </cell>
        </row>
        <row r="145">
          <cell r="A145" t="str">
            <v xml:space="preserve">      人民防空</v>
          </cell>
          <cell r="C145">
            <v>26</v>
          </cell>
        </row>
        <row r="146">
          <cell r="A146" t="str">
            <v xml:space="preserve">      交通战备</v>
          </cell>
          <cell r="C146">
            <v>0</v>
          </cell>
        </row>
        <row r="147">
          <cell r="A147" t="str">
            <v xml:space="preserve">      国防教育</v>
          </cell>
          <cell r="C147">
            <v>3</v>
          </cell>
        </row>
        <row r="148">
          <cell r="A148" t="str">
            <v xml:space="preserve">      预备役部队</v>
          </cell>
          <cell r="C148">
            <v>3</v>
          </cell>
        </row>
        <row r="149">
          <cell r="A149" t="str">
            <v xml:space="preserve">      民兵</v>
          </cell>
          <cell r="C149">
            <v>27</v>
          </cell>
        </row>
        <row r="150">
          <cell r="A150" t="str">
            <v xml:space="preserve">      边海防</v>
          </cell>
        </row>
        <row r="151">
          <cell r="A151" t="str">
            <v xml:space="preserve">      其他国防动员支出</v>
          </cell>
        </row>
        <row r="152">
          <cell r="A152" t="str">
            <v xml:space="preserve">    其他国防支出</v>
          </cell>
        </row>
        <row r="153">
          <cell r="A153" t="str">
            <v>四、公共安全支出</v>
          </cell>
          <cell r="B153">
            <v>8207.9999999999982</v>
          </cell>
          <cell r="C153">
            <v>9953</v>
          </cell>
        </row>
        <row r="154">
          <cell r="A154" t="str">
            <v xml:space="preserve">    武装警察部队</v>
          </cell>
          <cell r="B154">
            <v>787.48</v>
          </cell>
          <cell r="C154">
            <v>20</v>
          </cell>
        </row>
        <row r="155">
          <cell r="A155" t="str">
            <v xml:space="preserve">      武装警察部队</v>
          </cell>
          <cell r="B155">
            <v>787.48</v>
          </cell>
          <cell r="C155">
            <v>10</v>
          </cell>
        </row>
        <row r="156">
          <cell r="A156" t="str">
            <v xml:space="preserve">      其他武装警察部队支出</v>
          </cell>
          <cell r="C156">
            <v>10</v>
          </cell>
        </row>
        <row r="157">
          <cell r="A157" t="str">
            <v xml:space="preserve">    公安</v>
          </cell>
          <cell r="B157">
            <v>5293.73</v>
          </cell>
          <cell r="C157">
            <v>4239</v>
          </cell>
        </row>
        <row r="158">
          <cell r="A158" t="str">
            <v xml:space="preserve">      行政运行</v>
          </cell>
          <cell r="B158">
            <v>5293.73</v>
          </cell>
          <cell r="C158">
            <v>3799</v>
          </cell>
        </row>
        <row r="159">
          <cell r="A159" t="str">
            <v xml:space="preserve">      一般行政管理事务</v>
          </cell>
          <cell r="C159">
            <v>120</v>
          </cell>
        </row>
        <row r="160">
          <cell r="A160" t="str">
            <v xml:space="preserve">      机关服务</v>
          </cell>
          <cell r="C160">
            <v>16</v>
          </cell>
        </row>
        <row r="161">
          <cell r="A161" t="str">
            <v xml:space="preserve">      信息化建设</v>
          </cell>
          <cell r="C161">
            <v>100</v>
          </cell>
        </row>
        <row r="162">
          <cell r="A162" t="str">
            <v xml:space="preserve">      执法办案</v>
          </cell>
          <cell r="C162">
            <v>100</v>
          </cell>
        </row>
        <row r="163">
          <cell r="A163" t="str">
            <v xml:space="preserve">      特别业务</v>
          </cell>
          <cell r="C163">
            <v>3</v>
          </cell>
        </row>
        <row r="164">
          <cell r="A164" t="str">
            <v xml:space="preserve">      特勤业务</v>
          </cell>
          <cell r="C164">
            <v>0</v>
          </cell>
        </row>
        <row r="165">
          <cell r="A165" t="str">
            <v xml:space="preserve">      移民事务</v>
          </cell>
          <cell r="C165">
            <v>100</v>
          </cell>
        </row>
        <row r="166">
          <cell r="A166" t="str">
            <v xml:space="preserve">      事业运行</v>
          </cell>
        </row>
        <row r="167">
          <cell r="A167" t="str">
            <v xml:space="preserve">      其他公安支出</v>
          </cell>
          <cell r="C167">
            <v>1</v>
          </cell>
        </row>
        <row r="168">
          <cell r="A168" t="str">
            <v xml:space="preserve">    国家安全</v>
          </cell>
          <cell r="B168">
            <v>0</v>
          </cell>
          <cell r="C168">
            <v>0</v>
          </cell>
        </row>
        <row r="169">
          <cell r="A169" t="str">
            <v xml:space="preserve">      行政运行</v>
          </cell>
        </row>
        <row r="170">
          <cell r="A170" t="str">
            <v xml:space="preserve">      一般行政管理事务</v>
          </cell>
        </row>
        <row r="171">
          <cell r="A171" t="str">
            <v xml:space="preserve">      机关服务</v>
          </cell>
        </row>
        <row r="172">
          <cell r="A172" t="str">
            <v xml:space="preserve">      安全业务</v>
          </cell>
        </row>
        <row r="173">
          <cell r="A173" t="str">
            <v xml:space="preserve">      事业运行</v>
          </cell>
        </row>
        <row r="174">
          <cell r="A174" t="str">
            <v xml:space="preserve">      其他国家安全支出</v>
          </cell>
        </row>
        <row r="175">
          <cell r="A175" t="str">
            <v xml:space="preserve">    检察</v>
          </cell>
          <cell r="B175">
            <v>583.70000000000005</v>
          </cell>
          <cell r="C175">
            <v>633</v>
          </cell>
        </row>
        <row r="176">
          <cell r="A176" t="str">
            <v xml:space="preserve">      行政运行</v>
          </cell>
          <cell r="B176">
            <v>583.70000000000005</v>
          </cell>
          <cell r="C176">
            <v>522</v>
          </cell>
        </row>
        <row r="177">
          <cell r="A177" t="str">
            <v xml:space="preserve">      一般行政管理事务</v>
          </cell>
          <cell r="C177">
            <v>0</v>
          </cell>
        </row>
        <row r="178">
          <cell r="A178" t="str">
            <v xml:space="preserve">      机关服务</v>
          </cell>
          <cell r="C178">
            <v>0</v>
          </cell>
        </row>
        <row r="179">
          <cell r="A179" t="str">
            <v xml:space="preserve">      “两房”建设</v>
          </cell>
          <cell r="C179">
            <v>0</v>
          </cell>
        </row>
        <row r="180">
          <cell r="A180" t="str">
            <v xml:space="preserve">      检查监督</v>
          </cell>
          <cell r="C180">
            <v>11</v>
          </cell>
        </row>
        <row r="181">
          <cell r="A181" t="str">
            <v xml:space="preserve">      事业运行</v>
          </cell>
          <cell r="C181">
            <v>0</v>
          </cell>
        </row>
        <row r="182">
          <cell r="A182" t="str">
            <v xml:space="preserve">      其他检察支出</v>
          </cell>
          <cell r="C182">
            <v>100</v>
          </cell>
        </row>
        <row r="183">
          <cell r="A183" t="str">
            <v xml:space="preserve">    法院</v>
          </cell>
          <cell r="B183">
            <v>1055.57</v>
          </cell>
          <cell r="C183">
            <v>1150</v>
          </cell>
        </row>
        <row r="184">
          <cell r="A184" t="str">
            <v xml:space="preserve">      行政运行</v>
          </cell>
          <cell r="B184">
            <v>1055.57</v>
          </cell>
          <cell r="C184">
            <v>1029</v>
          </cell>
        </row>
        <row r="185">
          <cell r="A185" t="str">
            <v xml:space="preserve">      一般行政管理事务</v>
          </cell>
          <cell r="C185">
            <v>6</v>
          </cell>
        </row>
        <row r="186">
          <cell r="A186" t="str">
            <v xml:space="preserve">      机关服务</v>
          </cell>
          <cell r="C186">
            <v>0</v>
          </cell>
        </row>
        <row r="187">
          <cell r="A187" t="str">
            <v xml:space="preserve">      案件审判</v>
          </cell>
          <cell r="C187">
            <v>0</v>
          </cell>
        </row>
        <row r="188">
          <cell r="A188" t="str">
            <v xml:space="preserve">      案件执行</v>
          </cell>
          <cell r="C188">
            <v>15</v>
          </cell>
        </row>
        <row r="189">
          <cell r="A189" t="str">
            <v xml:space="preserve">      “两庭”建设</v>
          </cell>
        </row>
        <row r="190">
          <cell r="A190" t="str">
            <v xml:space="preserve">      事业运行</v>
          </cell>
          <cell r="C190">
            <v>0</v>
          </cell>
        </row>
        <row r="191">
          <cell r="A191" t="str">
            <v xml:space="preserve">      其他法院支出</v>
          </cell>
          <cell r="C191">
            <v>100</v>
          </cell>
        </row>
        <row r="192">
          <cell r="A192" t="str">
            <v xml:space="preserve">    司法</v>
          </cell>
          <cell r="B192">
            <v>487.52</v>
          </cell>
          <cell r="C192">
            <v>493</v>
          </cell>
        </row>
        <row r="193">
          <cell r="A193" t="str">
            <v xml:space="preserve">      行政运行</v>
          </cell>
          <cell r="B193">
            <v>277.52</v>
          </cell>
          <cell r="C193">
            <v>384</v>
          </cell>
        </row>
        <row r="194">
          <cell r="A194" t="str">
            <v xml:space="preserve">      一般行政管理事务</v>
          </cell>
          <cell r="C194">
            <v>45</v>
          </cell>
        </row>
        <row r="195">
          <cell r="A195" t="str">
            <v xml:space="preserve">      机关服务</v>
          </cell>
          <cell r="C195">
            <v>0</v>
          </cell>
        </row>
        <row r="196">
          <cell r="A196" t="str">
            <v xml:space="preserve">      基层司法业务</v>
          </cell>
          <cell r="B196">
            <v>10</v>
          </cell>
          <cell r="C196">
            <v>5</v>
          </cell>
        </row>
        <row r="197">
          <cell r="A197" t="str">
            <v xml:space="preserve">      普法宣传</v>
          </cell>
          <cell r="C197">
            <v>1</v>
          </cell>
        </row>
        <row r="198">
          <cell r="A198" t="str">
            <v xml:space="preserve">      律师公证管理</v>
          </cell>
          <cell r="C198">
            <v>0</v>
          </cell>
        </row>
        <row r="199">
          <cell r="A199" t="str">
            <v xml:space="preserve">      法律援助</v>
          </cell>
          <cell r="C199">
            <v>2</v>
          </cell>
        </row>
        <row r="200">
          <cell r="A200" t="str">
            <v xml:space="preserve">      国家统一法律职业资格考试</v>
          </cell>
          <cell r="C200">
            <v>0</v>
          </cell>
        </row>
        <row r="201">
          <cell r="A201" t="str">
            <v xml:space="preserve">      仲裁</v>
          </cell>
          <cell r="C201">
            <v>0</v>
          </cell>
        </row>
        <row r="202">
          <cell r="A202" t="str">
            <v xml:space="preserve">      社区矫正</v>
          </cell>
          <cell r="C202">
            <v>16</v>
          </cell>
        </row>
        <row r="203">
          <cell r="A203" t="str">
            <v xml:space="preserve">      司法鉴定</v>
          </cell>
          <cell r="C203">
            <v>0</v>
          </cell>
        </row>
        <row r="204">
          <cell r="A204" t="str">
            <v xml:space="preserve">      法制建设</v>
          </cell>
          <cell r="C204">
            <v>4</v>
          </cell>
        </row>
        <row r="205">
          <cell r="A205" t="str">
            <v xml:space="preserve">      信息化建设</v>
          </cell>
          <cell r="C205">
            <v>0</v>
          </cell>
        </row>
        <row r="206">
          <cell r="A206" t="str">
            <v xml:space="preserve">      事业运行</v>
          </cell>
          <cell r="C206">
            <v>0</v>
          </cell>
        </row>
        <row r="207">
          <cell r="A207" t="str">
            <v xml:space="preserve">      其他司法支出</v>
          </cell>
          <cell r="B207">
            <v>200</v>
          </cell>
          <cell r="C207">
            <v>36</v>
          </cell>
        </row>
        <row r="208">
          <cell r="A208" t="str">
            <v xml:space="preserve">    监狱</v>
          </cell>
          <cell r="B208">
            <v>0</v>
          </cell>
          <cell r="C208">
            <v>0</v>
          </cell>
        </row>
        <row r="209">
          <cell r="A209" t="str">
            <v xml:space="preserve">      行政运行</v>
          </cell>
        </row>
        <row r="210">
          <cell r="A210" t="str">
            <v xml:space="preserve">      一般行政管理事务</v>
          </cell>
        </row>
        <row r="211">
          <cell r="A211" t="str">
            <v xml:space="preserve">      机关服务</v>
          </cell>
        </row>
        <row r="212">
          <cell r="A212" t="str">
            <v xml:space="preserve">      犯人生活</v>
          </cell>
        </row>
        <row r="213">
          <cell r="A213" t="str">
            <v xml:space="preserve">      犯人改造</v>
          </cell>
        </row>
        <row r="214">
          <cell r="A214" t="str">
            <v xml:space="preserve">      狱政设施建设</v>
          </cell>
        </row>
        <row r="215">
          <cell r="A215" t="str">
            <v xml:space="preserve">      信息化建设</v>
          </cell>
        </row>
        <row r="216">
          <cell r="A216" t="str">
            <v xml:space="preserve">      事业运行</v>
          </cell>
        </row>
        <row r="217">
          <cell r="A217" t="str">
            <v xml:space="preserve">      其他监狱支出</v>
          </cell>
        </row>
        <row r="218">
          <cell r="A218" t="str">
            <v xml:space="preserve">    强制隔离戒毒</v>
          </cell>
          <cell r="B218">
            <v>0</v>
          </cell>
          <cell r="C218">
            <v>0</v>
          </cell>
        </row>
        <row r="219">
          <cell r="A219" t="str">
            <v xml:space="preserve">      行政运行</v>
          </cell>
        </row>
        <row r="220">
          <cell r="A220" t="str">
            <v xml:space="preserve">      一般行政管理事务</v>
          </cell>
        </row>
        <row r="221">
          <cell r="A221" t="str">
            <v xml:space="preserve">      机关服务</v>
          </cell>
        </row>
        <row r="222">
          <cell r="A222" t="str">
            <v xml:space="preserve">      强制隔离戒毒人员生活</v>
          </cell>
        </row>
        <row r="223">
          <cell r="A223" t="str">
            <v xml:space="preserve">      强制隔离戒毒人员教育</v>
          </cell>
        </row>
        <row r="224">
          <cell r="A224" t="str">
            <v xml:space="preserve">      所政设施建设</v>
          </cell>
        </row>
        <row r="225">
          <cell r="A225" t="str">
            <v xml:space="preserve">      信息化建设</v>
          </cell>
        </row>
        <row r="226">
          <cell r="A226" t="str">
            <v xml:space="preserve">      事业运行</v>
          </cell>
        </row>
        <row r="227">
          <cell r="A227" t="str">
            <v xml:space="preserve">      其他强制隔离戒毒支出</v>
          </cell>
        </row>
        <row r="228">
          <cell r="A228" t="str">
            <v xml:space="preserve">    国家保密</v>
          </cell>
          <cell r="B228">
            <v>0</v>
          </cell>
          <cell r="C228">
            <v>0</v>
          </cell>
        </row>
        <row r="229">
          <cell r="A229" t="str">
            <v xml:space="preserve">      行政运行</v>
          </cell>
        </row>
        <row r="230">
          <cell r="A230" t="str">
            <v xml:space="preserve">      一般行政管理事务</v>
          </cell>
        </row>
        <row r="231">
          <cell r="A231" t="str">
            <v xml:space="preserve">      机关服务</v>
          </cell>
        </row>
        <row r="232">
          <cell r="A232" t="str">
            <v xml:space="preserve">      保密技术</v>
          </cell>
        </row>
        <row r="233">
          <cell r="A233" t="str">
            <v xml:space="preserve">      保密管理</v>
          </cell>
        </row>
        <row r="234">
          <cell r="A234" t="str">
            <v xml:space="preserve">      事业运行</v>
          </cell>
        </row>
        <row r="235">
          <cell r="A235" t="str">
            <v xml:space="preserve">      其他国家保密支出</v>
          </cell>
        </row>
        <row r="236">
          <cell r="A236" t="str">
            <v xml:space="preserve">    缉私警察</v>
          </cell>
          <cell r="B236">
            <v>0</v>
          </cell>
          <cell r="C236">
            <v>0</v>
          </cell>
        </row>
        <row r="237">
          <cell r="A237" t="str">
            <v xml:space="preserve">      行政运行</v>
          </cell>
        </row>
        <row r="238">
          <cell r="A238" t="str">
            <v xml:space="preserve">      一般行政管理事务</v>
          </cell>
        </row>
        <row r="239">
          <cell r="A239" t="str">
            <v xml:space="preserve">      信息化建设</v>
          </cell>
        </row>
        <row r="240">
          <cell r="A240" t="str">
            <v xml:space="preserve">      缉私业务</v>
          </cell>
        </row>
        <row r="241">
          <cell r="A241" t="str">
            <v xml:space="preserve">      其他缉私警察支出</v>
          </cell>
        </row>
        <row r="242">
          <cell r="A242" t="str">
            <v xml:space="preserve">    其他公共安全支出</v>
          </cell>
          <cell r="B242">
            <v>0</v>
          </cell>
          <cell r="C242">
            <v>3418</v>
          </cell>
        </row>
        <row r="243">
          <cell r="A243" t="str">
            <v xml:space="preserve">      其他公共安全支出</v>
          </cell>
          <cell r="C243">
            <v>3418</v>
          </cell>
        </row>
        <row r="244">
          <cell r="A244" t="str">
            <v>五、教育支出</v>
          </cell>
          <cell r="B244">
            <v>22429.999999999996</v>
          </cell>
          <cell r="C244">
            <v>31232</v>
          </cell>
        </row>
        <row r="245">
          <cell r="A245" t="str">
            <v xml:space="preserve">    教育管理事务</v>
          </cell>
          <cell r="B245">
            <v>324.26</v>
          </cell>
          <cell r="C245">
            <v>532</v>
          </cell>
        </row>
        <row r="246">
          <cell r="A246" t="str">
            <v xml:space="preserve">      行政运行</v>
          </cell>
          <cell r="B246">
            <v>324.26</v>
          </cell>
          <cell r="C246">
            <v>480</v>
          </cell>
        </row>
        <row r="247">
          <cell r="A247" t="str">
            <v xml:space="preserve">      一般行政管理事务</v>
          </cell>
        </row>
        <row r="248">
          <cell r="A248" t="str">
            <v xml:space="preserve">      机关服务</v>
          </cell>
        </row>
        <row r="249">
          <cell r="A249" t="str">
            <v xml:space="preserve">      其他教育管理事务支出</v>
          </cell>
          <cell r="C249">
            <v>52</v>
          </cell>
        </row>
        <row r="250">
          <cell r="A250" t="str">
            <v xml:space="preserve">    普通教育</v>
          </cell>
          <cell r="B250">
            <v>18912.879999999997</v>
          </cell>
          <cell r="C250">
            <v>22984</v>
          </cell>
        </row>
        <row r="251">
          <cell r="A251" t="str">
            <v xml:space="preserve">      学前教育</v>
          </cell>
          <cell r="B251">
            <v>2360.4299999999998</v>
          </cell>
          <cell r="C251">
            <v>2215</v>
          </cell>
        </row>
        <row r="252">
          <cell r="A252" t="str">
            <v xml:space="preserve">      小学教育</v>
          </cell>
          <cell r="B252">
            <v>9048.49</v>
          </cell>
          <cell r="C252">
            <v>10704</v>
          </cell>
        </row>
        <row r="253">
          <cell r="A253" t="str">
            <v xml:space="preserve">      初中教育</v>
          </cell>
          <cell r="B253">
            <v>4568.63</v>
          </cell>
          <cell r="C253">
            <v>5732</v>
          </cell>
        </row>
        <row r="254">
          <cell r="A254" t="str">
            <v xml:space="preserve">      高中教育</v>
          </cell>
          <cell r="B254">
            <v>2935.33</v>
          </cell>
          <cell r="C254">
            <v>4283</v>
          </cell>
        </row>
        <row r="255">
          <cell r="A255" t="str">
            <v xml:space="preserve">      高等教育</v>
          </cell>
        </row>
        <row r="256">
          <cell r="A256" t="str">
            <v xml:space="preserve">      化解农村义务教育债务支出</v>
          </cell>
        </row>
        <row r="257">
          <cell r="A257" t="str">
            <v xml:space="preserve">      化解普通高中债务支出</v>
          </cell>
        </row>
        <row r="258">
          <cell r="A258" t="str">
            <v xml:space="preserve">      其他普通教育支出</v>
          </cell>
          <cell r="C258">
            <v>50</v>
          </cell>
        </row>
        <row r="259">
          <cell r="A259" t="str">
            <v xml:space="preserve">    职业教育</v>
          </cell>
          <cell r="B259">
            <v>1467.49</v>
          </cell>
          <cell r="C259">
            <v>1809</v>
          </cell>
        </row>
        <row r="260">
          <cell r="A260" t="str">
            <v xml:space="preserve">      初等职业教育</v>
          </cell>
        </row>
        <row r="261">
          <cell r="A261" t="str">
            <v xml:space="preserve">      中等职业教育</v>
          </cell>
          <cell r="B261">
            <v>1434.83</v>
          </cell>
          <cell r="C261">
            <v>1809</v>
          </cell>
        </row>
        <row r="262">
          <cell r="A262" t="str">
            <v xml:space="preserve">      技校教育</v>
          </cell>
        </row>
        <row r="263">
          <cell r="A263" t="str">
            <v xml:space="preserve">      高等职业教育</v>
          </cell>
        </row>
        <row r="264">
          <cell r="A264" t="str">
            <v xml:space="preserve">      其他职业教育支出</v>
          </cell>
          <cell r="B264">
            <v>32.659999999999997</v>
          </cell>
        </row>
        <row r="265">
          <cell r="A265" t="str">
            <v xml:space="preserve">    成人教育</v>
          </cell>
          <cell r="B265">
            <v>0</v>
          </cell>
          <cell r="C265">
            <v>0</v>
          </cell>
        </row>
        <row r="266">
          <cell r="A266" t="str">
            <v xml:space="preserve">      成人初等教育</v>
          </cell>
        </row>
        <row r="267">
          <cell r="A267" t="str">
            <v xml:space="preserve">      成人中等教育</v>
          </cell>
        </row>
        <row r="268">
          <cell r="A268" t="str">
            <v xml:space="preserve">      成人高等教育</v>
          </cell>
        </row>
        <row r="269">
          <cell r="A269" t="str">
            <v xml:space="preserve">      成人广播电视教育</v>
          </cell>
        </row>
        <row r="270">
          <cell r="A270" t="str">
            <v xml:space="preserve">      其他成人教育支出</v>
          </cell>
        </row>
        <row r="271">
          <cell r="A271" t="str">
            <v xml:space="preserve">    广播电视教育</v>
          </cell>
          <cell r="B271">
            <v>0</v>
          </cell>
          <cell r="C271">
            <v>0</v>
          </cell>
        </row>
        <row r="272">
          <cell r="A272" t="str">
            <v xml:space="preserve">      广播电视学校</v>
          </cell>
        </row>
        <row r="273">
          <cell r="A273" t="str">
            <v xml:space="preserve">      教育电视台</v>
          </cell>
        </row>
        <row r="274">
          <cell r="A274" t="str">
            <v xml:space="preserve">      其他广播电视教育支出</v>
          </cell>
        </row>
        <row r="275">
          <cell r="A275" t="str">
            <v xml:space="preserve">    留学教育</v>
          </cell>
          <cell r="B275">
            <v>0</v>
          </cell>
          <cell r="C275">
            <v>0</v>
          </cell>
        </row>
        <row r="276">
          <cell r="A276" t="str">
            <v xml:space="preserve">      出国留学教育</v>
          </cell>
        </row>
        <row r="277">
          <cell r="A277" t="str">
            <v xml:space="preserve">      来华留学教育</v>
          </cell>
        </row>
        <row r="278">
          <cell r="A278" t="str">
            <v xml:space="preserve">      其他留学教育支出</v>
          </cell>
        </row>
        <row r="279">
          <cell r="A279" t="str">
            <v xml:space="preserve">    特殊教育</v>
          </cell>
          <cell r="C279">
            <v>100</v>
          </cell>
        </row>
        <row r="280">
          <cell r="A280" t="str">
            <v xml:space="preserve">      特殊学校教育</v>
          </cell>
          <cell r="C280">
            <v>100</v>
          </cell>
        </row>
        <row r="281">
          <cell r="A281" t="str">
            <v xml:space="preserve">      工读学校教育</v>
          </cell>
        </row>
        <row r="282">
          <cell r="A282" t="str">
            <v xml:space="preserve">      其他特殊教育支出</v>
          </cell>
        </row>
        <row r="283">
          <cell r="A283" t="str">
            <v xml:space="preserve">    进修及培训</v>
          </cell>
          <cell r="B283">
            <v>350.37</v>
          </cell>
          <cell r="C283">
            <v>430</v>
          </cell>
        </row>
        <row r="284">
          <cell r="A284" t="str">
            <v xml:space="preserve">      教师进修</v>
          </cell>
          <cell r="B284">
            <v>172.29</v>
          </cell>
          <cell r="C284">
            <v>210</v>
          </cell>
        </row>
        <row r="285">
          <cell r="A285" t="str">
            <v xml:space="preserve">      干部教育</v>
          </cell>
          <cell r="B285">
            <v>146.08000000000001</v>
          </cell>
          <cell r="C285">
            <v>200</v>
          </cell>
        </row>
        <row r="286">
          <cell r="A286" t="str">
            <v xml:space="preserve">      培训支出</v>
          </cell>
          <cell r="B286">
            <v>32</v>
          </cell>
          <cell r="C286">
            <v>20</v>
          </cell>
        </row>
        <row r="287">
          <cell r="A287" t="str">
            <v xml:space="preserve">      退役士兵能力提升</v>
          </cell>
        </row>
        <row r="288">
          <cell r="A288" t="str">
            <v xml:space="preserve">      其他进修及培训</v>
          </cell>
        </row>
        <row r="289">
          <cell r="A289" t="str">
            <v xml:space="preserve">    教育费附加安排的支出</v>
          </cell>
          <cell r="B289">
            <v>1375</v>
          </cell>
          <cell r="C289">
            <v>5377</v>
          </cell>
        </row>
        <row r="290">
          <cell r="A290" t="str">
            <v xml:space="preserve">      农村中小学校舍建设</v>
          </cell>
          <cell r="C290">
            <v>2045</v>
          </cell>
        </row>
        <row r="291">
          <cell r="A291" t="str">
            <v xml:space="preserve">      农村中小学教学设施</v>
          </cell>
          <cell r="C291">
            <v>0</v>
          </cell>
        </row>
        <row r="292">
          <cell r="A292" t="str">
            <v xml:space="preserve">      城市中小学校舍建设</v>
          </cell>
          <cell r="C292">
            <v>2000</v>
          </cell>
        </row>
        <row r="293">
          <cell r="A293" t="str">
            <v xml:space="preserve">      城市中小学教学设施</v>
          </cell>
          <cell r="C293">
            <v>0</v>
          </cell>
        </row>
        <row r="294">
          <cell r="A294" t="str">
            <v xml:space="preserve">      中等职业学校教学设施</v>
          </cell>
          <cell r="B294">
            <v>1375</v>
          </cell>
          <cell r="C294">
            <v>400</v>
          </cell>
        </row>
        <row r="295">
          <cell r="A295" t="str">
            <v xml:space="preserve">      其他教育费附加安排的支出</v>
          </cell>
          <cell r="C295">
            <v>932</v>
          </cell>
        </row>
        <row r="296">
          <cell r="A296" t="str">
            <v xml:space="preserve">    其他教育支出</v>
          </cell>
        </row>
        <row r="297">
          <cell r="A297" t="str">
            <v>六、科学技术支出</v>
          </cell>
          <cell r="B297">
            <v>339</v>
          </cell>
          <cell r="C297">
            <v>283</v>
          </cell>
        </row>
        <row r="298">
          <cell r="A298" t="str">
            <v xml:space="preserve">    科学技术管理事务</v>
          </cell>
          <cell r="B298">
            <v>147.57999999999998</v>
          </cell>
          <cell r="C298">
            <v>122</v>
          </cell>
        </row>
        <row r="299">
          <cell r="A299" t="str">
            <v xml:space="preserve">      行政运行</v>
          </cell>
          <cell r="B299">
            <v>100</v>
          </cell>
          <cell r="C299">
            <v>100</v>
          </cell>
        </row>
        <row r="300">
          <cell r="A300" t="str">
            <v xml:space="preserve">      一般行政管理事务</v>
          </cell>
        </row>
        <row r="301">
          <cell r="A301" t="str">
            <v xml:space="preserve">      机关服务</v>
          </cell>
          <cell r="B301">
            <v>47.58</v>
          </cell>
        </row>
        <row r="302">
          <cell r="A302" t="str">
            <v xml:space="preserve">      其他科学技术管理事务支出</v>
          </cell>
          <cell r="B302">
            <v>0</v>
          </cell>
          <cell r="C302">
            <v>22</v>
          </cell>
        </row>
        <row r="303">
          <cell r="A303" t="str">
            <v xml:space="preserve">    基础研究</v>
          </cell>
          <cell r="C303">
            <v>0</v>
          </cell>
        </row>
        <row r="304">
          <cell r="A304" t="str">
            <v xml:space="preserve">      机构运行</v>
          </cell>
        </row>
        <row r="305">
          <cell r="A305" t="str">
            <v xml:space="preserve">      自然科学基金</v>
          </cell>
        </row>
        <row r="306">
          <cell r="A306" t="str">
            <v xml:space="preserve">      重点实验室及相关设施</v>
          </cell>
        </row>
        <row r="307">
          <cell r="A307" t="str">
            <v xml:space="preserve">      重大科学工程</v>
          </cell>
        </row>
        <row r="308">
          <cell r="A308" t="str">
            <v xml:space="preserve">      专项基础科研</v>
          </cell>
        </row>
        <row r="309">
          <cell r="A309" t="str">
            <v xml:space="preserve">      专项技术基础</v>
          </cell>
        </row>
        <row r="310">
          <cell r="A310" t="str">
            <v xml:space="preserve">      其他基础研究支出</v>
          </cell>
        </row>
        <row r="311">
          <cell r="A311" t="str">
            <v xml:space="preserve">    应用研究</v>
          </cell>
          <cell r="C311">
            <v>0</v>
          </cell>
        </row>
        <row r="312">
          <cell r="A312" t="str">
            <v xml:space="preserve">      机构运行</v>
          </cell>
        </row>
        <row r="313">
          <cell r="A313" t="str">
            <v xml:space="preserve">      社会公益研究</v>
          </cell>
        </row>
        <row r="314">
          <cell r="A314" t="str">
            <v xml:space="preserve">      高技术研究</v>
          </cell>
        </row>
        <row r="315">
          <cell r="A315" t="str">
            <v xml:space="preserve">      专项科研试制</v>
          </cell>
        </row>
        <row r="316">
          <cell r="A316" t="str">
            <v xml:space="preserve">      其他应用研究支出</v>
          </cell>
          <cell r="B316">
            <v>0</v>
          </cell>
        </row>
        <row r="317">
          <cell r="A317" t="str">
            <v xml:space="preserve">    技术研究与开发</v>
          </cell>
          <cell r="C317">
            <v>40</v>
          </cell>
        </row>
        <row r="318">
          <cell r="A318" t="str">
            <v xml:space="preserve">      机构运行</v>
          </cell>
        </row>
        <row r="319">
          <cell r="A319" t="str">
            <v xml:space="preserve">      科技成果转化与扩散</v>
          </cell>
        </row>
        <row r="320">
          <cell r="A320" t="str">
            <v xml:space="preserve">      其他技术研究与开发支出</v>
          </cell>
          <cell r="C320">
            <v>40</v>
          </cell>
        </row>
        <row r="321">
          <cell r="A321" t="str">
            <v xml:space="preserve">    科技条件与服务</v>
          </cell>
          <cell r="C321">
            <v>0</v>
          </cell>
        </row>
        <row r="322">
          <cell r="A322" t="str">
            <v xml:space="preserve">      机构运行</v>
          </cell>
          <cell r="B322">
            <v>0</v>
          </cell>
        </row>
        <row r="323">
          <cell r="A323" t="str">
            <v xml:space="preserve">      技术创新服务体系</v>
          </cell>
        </row>
        <row r="324">
          <cell r="A324" t="str">
            <v xml:space="preserve">      科技条件专项</v>
          </cell>
        </row>
        <row r="325">
          <cell r="A325" t="str">
            <v xml:space="preserve">      其他科技条件与服务支出</v>
          </cell>
        </row>
        <row r="326">
          <cell r="A326" t="str">
            <v xml:space="preserve">    社会科学</v>
          </cell>
          <cell r="C326">
            <v>0</v>
          </cell>
        </row>
        <row r="327">
          <cell r="A327" t="str">
            <v xml:space="preserve">      社会科学研究机构</v>
          </cell>
        </row>
        <row r="328">
          <cell r="A328" t="str">
            <v xml:space="preserve">      社会科学研究</v>
          </cell>
        </row>
        <row r="329">
          <cell r="A329" t="str">
            <v xml:space="preserve">      社科基金支出</v>
          </cell>
        </row>
        <row r="330">
          <cell r="A330" t="str">
            <v xml:space="preserve">      其他社会科学支出</v>
          </cell>
        </row>
        <row r="331">
          <cell r="A331" t="str">
            <v xml:space="preserve">    科学技术普及</v>
          </cell>
          <cell r="B331">
            <v>71.42</v>
          </cell>
          <cell r="C331">
            <v>100</v>
          </cell>
        </row>
        <row r="332">
          <cell r="A332" t="str">
            <v xml:space="preserve">      机构运行</v>
          </cell>
          <cell r="B332">
            <v>71.42</v>
          </cell>
          <cell r="C332">
            <v>50</v>
          </cell>
        </row>
        <row r="333">
          <cell r="A333" t="str">
            <v xml:space="preserve">      科普活动</v>
          </cell>
          <cell r="C333">
            <v>50</v>
          </cell>
        </row>
        <row r="334">
          <cell r="A334" t="str">
            <v xml:space="preserve">      青少年科技活动</v>
          </cell>
        </row>
        <row r="335">
          <cell r="A335" t="str">
            <v xml:space="preserve">      学术交流活动</v>
          </cell>
        </row>
        <row r="336">
          <cell r="A336" t="str">
            <v xml:space="preserve">      科技馆站</v>
          </cell>
        </row>
        <row r="337">
          <cell r="A337" t="str">
            <v xml:space="preserve">      其他科学技术普及支出</v>
          </cell>
          <cell r="B337">
            <v>0</v>
          </cell>
        </row>
        <row r="338">
          <cell r="A338" t="str">
            <v xml:space="preserve">    科技交流与合作</v>
          </cell>
          <cell r="C338">
            <v>0</v>
          </cell>
        </row>
        <row r="339">
          <cell r="A339" t="str">
            <v xml:space="preserve">      国际交流与合作</v>
          </cell>
        </row>
        <row r="340">
          <cell r="A340" t="str">
            <v xml:space="preserve">      重大科技合作项目</v>
          </cell>
        </row>
        <row r="341">
          <cell r="A341" t="str">
            <v xml:space="preserve">      其他科技交流与合作支出</v>
          </cell>
        </row>
        <row r="342">
          <cell r="A342" t="str">
            <v xml:space="preserve">    科技重大项目</v>
          </cell>
          <cell r="B342">
            <v>120</v>
          </cell>
          <cell r="C342">
            <v>0</v>
          </cell>
        </row>
        <row r="343">
          <cell r="A343" t="str">
            <v xml:space="preserve">      科技重大专项</v>
          </cell>
        </row>
        <row r="344">
          <cell r="A344" t="str">
            <v xml:space="preserve">      重点研发计划</v>
          </cell>
          <cell r="B344">
            <v>120</v>
          </cell>
        </row>
        <row r="345">
          <cell r="A345" t="str">
            <v xml:space="preserve">      其他科技重大项目</v>
          </cell>
        </row>
        <row r="346">
          <cell r="A346" t="str">
            <v xml:space="preserve">    其他科学技术支出</v>
          </cell>
          <cell r="C346">
            <v>21</v>
          </cell>
        </row>
        <row r="347">
          <cell r="A347" t="str">
            <v xml:space="preserve">      科技奖励</v>
          </cell>
        </row>
        <row r="348">
          <cell r="A348" t="str">
            <v xml:space="preserve">      核应急</v>
          </cell>
        </row>
        <row r="349">
          <cell r="A349" t="str">
            <v xml:space="preserve">      转制科研机构</v>
          </cell>
        </row>
        <row r="350">
          <cell r="A350" t="str">
            <v xml:space="preserve">      其他科学技术支出</v>
          </cell>
          <cell r="B350">
            <v>120</v>
          </cell>
          <cell r="C350">
            <v>21</v>
          </cell>
        </row>
        <row r="351">
          <cell r="A351" t="str">
            <v>七、文化旅游体育与传媒支出</v>
          </cell>
          <cell r="B351">
            <v>5829.0000000000009</v>
          </cell>
          <cell r="C351">
            <v>5815</v>
          </cell>
        </row>
        <row r="352">
          <cell r="A352" t="str">
            <v xml:space="preserve">    文化和旅游</v>
          </cell>
          <cell r="B352">
            <v>5296.77</v>
          </cell>
          <cell r="C352">
            <v>4275</v>
          </cell>
        </row>
        <row r="353">
          <cell r="A353" t="str">
            <v xml:space="preserve">      行政运行</v>
          </cell>
          <cell r="B353">
            <v>750</v>
          </cell>
          <cell r="C353">
            <v>460</v>
          </cell>
        </row>
        <row r="354">
          <cell r="A354" t="str">
            <v xml:space="preserve">      一般行政管理事务</v>
          </cell>
        </row>
        <row r="355">
          <cell r="A355" t="str">
            <v xml:space="preserve">      机关服务</v>
          </cell>
        </row>
        <row r="356">
          <cell r="A356" t="str">
            <v xml:space="preserve">      图书馆</v>
          </cell>
          <cell r="B356">
            <v>50</v>
          </cell>
          <cell r="C356">
            <v>71</v>
          </cell>
        </row>
        <row r="357">
          <cell r="A357" t="str">
            <v xml:space="preserve">      文化展示及纪念机构</v>
          </cell>
          <cell r="B357">
            <v>217</v>
          </cell>
          <cell r="C357">
            <v>660</v>
          </cell>
        </row>
        <row r="358">
          <cell r="A358" t="str">
            <v xml:space="preserve">      艺术表演场所</v>
          </cell>
        </row>
        <row r="359">
          <cell r="A359" t="str">
            <v xml:space="preserve">      艺术表演团体</v>
          </cell>
        </row>
        <row r="360">
          <cell r="A360" t="str">
            <v xml:space="preserve">      文化活动</v>
          </cell>
          <cell r="B360">
            <v>20</v>
          </cell>
        </row>
        <row r="361">
          <cell r="A361" t="str">
            <v xml:space="preserve">      群众文化</v>
          </cell>
          <cell r="B361">
            <v>30</v>
          </cell>
        </row>
        <row r="362">
          <cell r="A362" t="str">
            <v xml:space="preserve">      文化和旅游交流与合作</v>
          </cell>
        </row>
        <row r="363">
          <cell r="A363" t="str">
            <v xml:space="preserve">      文化创作与保护</v>
          </cell>
        </row>
        <row r="364">
          <cell r="A364" t="str">
            <v xml:space="preserve">      文化和旅游市场管理</v>
          </cell>
        </row>
        <row r="365">
          <cell r="A365" t="str">
            <v xml:space="preserve">      旅游宣传</v>
          </cell>
          <cell r="B365">
            <v>112.86</v>
          </cell>
          <cell r="C365">
            <v>80</v>
          </cell>
        </row>
        <row r="366">
          <cell r="A366" t="str">
            <v xml:space="preserve">      文化和旅游管理事务</v>
          </cell>
          <cell r="B366">
            <v>116.91</v>
          </cell>
          <cell r="C366">
            <v>85</v>
          </cell>
        </row>
        <row r="367">
          <cell r="A367" t="str">
            <v xml:space="preserve">      其他文化和旅游支出</v>
          </cell>
          <cell r="B367">
            <v>4000</v>
          </cell>
          <cell r="C367">
            <v>2919</v>
          </cell>
        </row>
        <row r="368">
          <cell r="A368" t="str">
            <v xml:space="preserve">    文物</v>
          </cell>
          <cell r="C368">
            <v>326</v>
          </cell>
        </row>
        <row r="369">
          <cell r="A369" t="str">
            <v xml:space="preserve">      行政运行</v>
          </cell>
        </row>
        <row r="370">
          <cell r="A370" t="str">
            <v xml:space="preserve">      一般行政管理事务</v>
          </cell>
        </row>
        <row r="371">
          <cell r="A371" t="str">
            <v xml:space="preserve">      机关服务</v>
          </cell>
        </row>
        <row r="372">
          <cell r="A372" t="str">
            <v xml:space="preserve">      文物保护</v>
          </cell>
          <cell r="C372">
            <v>292</v>
          </cell>
        </row>
        <row r="373">
          <cell r="A373" t="str">
            <v xml:space="preserve">      博物馆</v>
          </cell>
          <cell r="C373">
            <v>34</v>
          </cell>
        </row>
        <row r="374">
          <cell r="A374" t="str">
            <v xml:space="preserve">      历史名城与古迹</v>
          </cell>
        </row>
        <row r="375">
          <cell r="A375" t="str">
            <v xml:space="preserve">      其他文物支出</v>
          </cell>
        </row>
        <row r="376">
          <cell r="A376" t="str">
            <v xml:space="preserve">    体育</v>
          </cell>
          <cell r="B376">
            <v>254.81</v>
          </cell>
          <cell r="C376">
            <v>417</v>
          </cell>
        </row>
        <row r="377">
          <cell r="A377" t="str">
            <v xml:space="preserve">      行政运行</v>
          </cell>
          <cell r="B377">
            <v>90</v>
          </cell>
          <cell r="C377">
            <v>100</v>
          </cell>
        </row>
        <row r="378">
          <cell r="A378" t="str">
            <v xml:space="preserve">      一般行政管理事务</v>
          </cell>
          <cell r="C378">
            <v>0</v>
          </cell>
        </row>
        <row r="379">
          <cell r="A379" t="str">
            <v xml:space="preserve">      机关服务</v>
          </cell>
          <cell r="C379">
            <v>0</v>
          </cell>
        </row>
        <row r="380">
          <cell r="A380" t="str">
            <v xml:space="preserve">      运动项目管理</v>
          </cell>
          <cell r="C380">
            <v>0</v>
          </cell>
        </row>
        <row r="381">
          <cell r="A381" t="str">
            <v xml:space="preserve">      体育竞赛</v>
          </cell>
          <cell r="C381">
            <v>30</v>
          </cell>
        </row>
        <row r="382">
          <cell r="A382" t="str">
            <v xml:space="preserve">      体育训练</v>
          </cell>
          <cell r="C382">
            <v>0</v>
          </cell>
        </row>
        <row r="383">
          <cell r="A383" t="str">
            <v xml:space="preserve">      体育场馆</v>
          </cell>
          <cell r="B383">
            <v>150</v>
          </cell>
          <cell r="C383">
            <v>114</v>
          </cell>
        </row>
        <row r="384">
          <cell r="A384" t="str">
            <v xml:space="preserve">      群众体育</v>
          </cell>
          <cell r="C384">
            <v>113</v>
          </cell>
        </row>
        <row r="385">
          <cell r="A385" t="str">
            <v xml:space="preserve">      体育交流与合作</v>
          </cell>
          <cell r="C385">
            <v>0</v>
          </cell>
        </row>
        <row r="386">
          <cell r="A386" t="str">
            <v xml:space="preserve">      其他体育支出</v>
          </cell>
          <cell r="B386">
            <v>14.81</v>
          </cell>
          <cell r="C386">
            <v>60</v>
          </cell>
        </row>
        <row r="387">
          <cell r="A387" t="str">
            <v xml:space="preserve">    新闻出版电影</v>
          </cell>
          <cell r="C387">
            <v>30</v>
          </cell>
        </row>
        <row r="388">
          <cell r="A388" t="str">
            <v xml:space="preserve">      行政运行</v>
          </cell>
          <cell r="C388">
            <v>28</v>
          </cell>
        </row>
        <row r="389">
          <cell r="A389" t="str">
            <v xml:space="preserve">      一般行政管理实务</v>
          </cell>
        </row>
        <row r="390">
          <cell r="A390" t="str">
            <v xml:space="preserve">      机关服务</v>
          </cell>
        </row>
        <row r="391">
          <cell r="A391" t="str">
            <v xml:space="preserve">      新闻通讯</v>
          </cell>
        </row>
        <row r="392">
          <cell r="A392" t="str">
            <v xml:space="preserve">      出版发行</v>
          </cell>
        </row>
        <row r="393">
          <cell r="A393" t="str">
            <v xml:space="preserve">      版权管理</v>
          </cell>
        </row>
        <row r="394">
          <cell r="A394" t="str">
            <v xml:space="preserve">      电影</v>
          </cell>
        </row>
        <row r="395">
          <cell r="A395" t="str">
            <v xml:space="preserve">      其他新闻出版电影支出</v>
          </cell>
          <cell r="C395">
            <v>2</v>
          </cell>
        </row>
        <row r="396">
          <cell r="A396" t="str">
            <v xml:space="preserve">    广播电视</v>
          </cell>
          <cell r="B396">
            <v>277.42</v>
          </cell>
          <cell r="C396">
            <v>487</v>
          </cell>
        </row>
        <row r="397">
          <cell r="A397" t="str">
            <v xml:space="preserve">      行政运行</v>
          </cell>
          <cell r="B397">
            <v>277.42</v>
          </cell>
          <cell r="C397">
            <v>190</v>
          </cell>
        </row>
        <row r="398">
          <cell r="A398" t="str">
            <v xml:space="preserve">      一般行政管理事务</v>
          </cell>
          <cell r="C398">
            <v>0</v>
          </cell>
        </row>
        <row r="399">
          <cell r="A399" t="str">
            <v xml:space="preserve">      机关服务</v>
          </cell>
          <cell r="C399">
            <v>0</v>
          </cell>
        </row>
        <row r="400">
          <cell r="A400" t="str">
            <v xml:space="preserve">      广播</v>
          </cell>
          <cell r="C400">
            <v>24</v>
          </cell>
        </row>
        <row r="401">
          <cell r="A401" t="str">
            <v xml:space="preserve">      电视</v>
          </cell>
          <cell r="C401">
            <v>240</v>
          </cell>
        </row>
        <row r="402">
          <cell r="A402" t="str">
            <v xml:space="preserve">      监测监管</v>
          </cell>
          <cell r="B402">
            <v>0</v>
          </cell>
        </row>
        <row r="403">
          <cell r="A403" t="str">
            <v xml:space="preserve">      其他广播电视支出</v>
          </cell>
          <cell r="C403">
            <v>33</v>
          </cell>
        </row>
        <row r="404">
          <cell r="A404" t="str">
            <v xml:space="preserve">    其他文化旅游体育与传媒支出</v>
          </cell>
          <cell r="C404">
            <v>280</v>
          </cell>
        </row>
        <row r="405">
          <cell r="A405" t="str">
            <v xml:space="preserve">      宣传文化发展专项支出</v>
          </cell>
        </row>
        <row r="406">
          <cell r="A406" t="str">
            <v xml:space="preserve">      文化产业发展专项支出</v>
          </cell>
          <cell r="C406">
            <v>69</v>
          </cell>
        </row>
        <row r="407">
          <cell r="A407" t="str">
            <v xml:space="preserve">      其他文化旅游体育与传媒支出</v>
          </cell>
          <cell r="C407">
            <v>211</v>
          </cell>
        </row>
        <row r="408">
          <cell r="A408" t="str">
            <v>八、社会保障和就业支出</v>
          </cell>
          <cell r="B408">
            <v>20223</v>
          </cell>
          <cell r="C408">
            <v>25383</v>
          </cell>
        </row>
        <row r="409">
          <cell r="A409" t="str">
            <v xml:space="preserve">    人力资源和社会保障管理事务</v>
          </cell>
          <cell r="B409">
            <v>1022.8</v>
          </cell>
          <cell r="C409">
            <v>1144</v>
          </cell>
        </row>
        <row r="410">
          <cell r="A410" t="str">
            <v xml:space="preserve">      行政运行</v>
          </cell>
          <cell r="B410">
            <v>700</v>
          </cell>
          <cell r="C410">
            <v>810</v>
          </cell>
        </row>
        <row r="411">
          <cell r="A411" t="str">
            <v xml:space="preserve">      一般行政管理事务</v>
          </cell>
          <cell r="B411">
            <v>10</v>
          </cell>
          <cell r="C411">
            <v>0</v>
          </cell>
        </row>
        <row r="412">
          <cell r="A412" t="str">
            <v xml:space="preserve">      机关服务</v>
          </cell>
          <cell r="C412">
            <v>0</v>
          </cell>
        </row>
        <row r="413">
          <cell r="A413" t="str">
            <v xml:space="preserve">      综合业务管理</v>
          </cell>
          <cell r="C413">
            <v>0</v>
          </cell>
        </row>
        <row r="414">
          <cell r="A414" t="str">
            <v xml:space="preserve">      劳动保障监察</v>
          </cell>
          <cell r="C414">
            <v>5</v>
          </cell>
        </row>
        <row r="415">
          <cell r="A415" t="str">
            <v xml:space="preserve">      就业管理事务</v>
          </cell>
          <cell r="C415">
            <v>16</v>
          </cell>
        </row>
        <row r="416">
          <cell r="A416" t="str">
            <v xml:space="preserve">      社会保险业务管理事务</v>
          </cell>
          <cell r="C416">
            <v>0</v>
          </cell>
        </row>
        <row r="417">
          <cell r="A417" t="str">
            <v xml:space="preserve">      信息化建设</v>
          </cell>
          <cell r="B417">
            <v>300</v>
          </cell>
          <cell r="C417">
            <v>0</v>
          </cell>
        </row>
        <row r="418">
          <cell r="A418" t="str">
            <v xml:space="preserve">      社会保险经办机构</v>
          </cell>
          <cell r="C418">
            <v>300</v>
          </cell>
        </row>
        <row r="419">
          <cell r="A419" t="str">
            <v xml:space="preserve">      劳动关系和维权</v>
          </cell>
          <cell r="C419">
            <v>1</v>
          </cell>
        </row>
        <row r="420">
          <cell r="A420" t="str">
            <v xml:space="preserve">      公共就业服务和职业技能鉴定机构</v>
          </cell>
          <cell r="C420">
            <v>0</v>
          </cell>
        </row>
        <row r="421">
          <cell r="A421" t="str">
            <v xml:space="preserve">      劳动人事争议调解仲裁</v>
          </cell>
          <cell r="B421">
            <v>12.8</v>
          </cell>
          <cell r="C421">
            <v>0</v>
          </cell>
        </row>
        <row r="422">
          <cell r="A422" t="str">
            <v xml:space="preserve">      其他人力资源和社会保障管理事务支出</v>
          </cell>
          <cell r="C422">
            <v>12</v>
          </cell>
        </row>
        <row r="423">
          <cell r="A423" t="str">
            <v xml:space="preserve">    民政管理事务</v>
          </cell>
          <cell r="B423">
            <v>415.55</v>
          </cell>
          <cell r="C423">
            <v>674</v>
          </cell>
        </row>
        <row r="424">
          <cell r="A424" t="str">
            <v xml:space="preserve">      行政运行</v>
          </cell>
          <cell r="B424">
            <v>415.55</v>
          </cell>
          <cell r="C424">
            <v>553</v>
          </cell>
        </row>
        <row r="425">
          <cell r="A425" t="str">
            <v xml:space="preserve">      一般行政管理事务</v>
          </cell>
          <cell r="C425">
            <v>0</v>
          </cell>
        </row>
        <row r="426">
          <cell r="A426" t="str">
            <v xml:space="preserve">      机关服务</v>
          </cell>
          <cell r="C426">
            <v>0</v>
          </cell>
        </row>
        <row r="427">
          <cell r="A427" t="str">
            <v xml:space="preserve">      社会组织管理</v>
          </cell>
          <cell r="C427">
            <v>0</v>
          </cell>
        </row>
        <row r="428">
          <cell r="A428" t="str">
            <v xml:space="preserve">      行政区划和地名管理</v>
          </cell>
          <cell r="C428">
            <v>31</v>
          </cell>
        </row>
        <row r="429">
          <cell r="A429" t="str">
            <v xml:space="preserve">      基层政权建设和社区治理</v>
          </cell>
          <cell r="C429">
            <v>0</v>
          </cell>
        </row>
        <row r="430">
          <cell r="A430" t="str">
            <v xml:space="preserve">      其他民政管理事务支出</v>
          </cell>
          <cell r="B430">
            <v>0</v>
          </cell>
          <cell r="C430">
            <v>90</v>
          </cell>
        </row>
        <row r="431">
          <cell r="A431" t="str">
            <v xml:space="preserve">    补充全国社会保障基金</v>
          </cell>
          <cell r="C431">
            <v>0</v>
          </cell>
        </row>
        <row r="432">
          <cell r="A432" t="str">
            <v xml:space="preserve">      用一般公共预算补充基金</v>
          </cell>
        </row>
        <row r="433">
          <cell r="A433" t="str">
            <v xml:space="preserve">    行政事业单位养老支出</v>
          </cell>
          <cell r="B433">
            <v>6899.74</v>
          </cell>
          <cell r="C433">
            <v>7107</v>
          </cell>
        </row>
        <row r="434">
          <cell r="A434" t="str">
            <v xml:space="preserve">      行政单位离退休</v>
          </cell>
          <cell r="B434">
            <v>281.92</v>
          </cell>
          <cell r="C434">
            <v>80</v>
          </cell>
        </row>
        <row r="435">
          <cell r="A435" t="str">
            <v xml:space="preserve">      事业单位离退休</v>
          </cell>
          <cell r="B435">
            <v>800</v>
          </cell>
          <cell r="C435">
            <v>180</v>
          </cell>
        </row>
        <row r="436">
          <cell r="A436" t="str">
            <v xml:space="preserve">      离退休人员管理机构</v>
          </cell>
          <cell r="C436">
            <v>0</v>
          </cell>
        </row>
        <row r="437">
          <cell r="A437" t="str">
            <v xml:space="preserve">      机关事业单位基本养老保险缴费支出</v>
          </cell>
          <cell r="C437">
            <v>5030</v>
          </cell>
        </row>
        <row r="438">
          <cell r="A438" t="str">
            <v xml:space="preserve">      机关事业单位职业年金缴费支出</v>
          </cell>
          <cell r="B438">
            <v>4099</v>
          </cell>
          <cell r="C438">
            <v>630</v>
          </cell>
        </row>
        <row r="439">
          <cell r="A439" t="str">
            <v xml:space="preserve">      对机关事业单位基本养老保险基金的补助</v>
          </cell>
          <cell r="C439">
            <v>1170</v>
          </cell>
        </row>
        <row r="440">
          <cell r="A440" t="str">
            <v xml:space="preserve">      其他行政事业单位养老支出</v>
          </cell>
          <cell r="B440">
            <v>1718.82</v>
          </cell>
          <cell r="C440">
            <v>17</v>
          </cell>
        </row>
        <row r="441">
          <cell r="A441" t="str">
            <v xml:space="preserve">    企业改革补助</v>
          </cell>
          <cell r="B441">
            <v>0</v>
          </cell>
          <cell r="C441">
            <v>0</v>
          </cell>
        </row>
        <row r="442">
          <cell r="A442" t="str">
            <v xml:space="preserve">      企业关闭破产补助</v>
          </cell>
        </row>
        <row r="443">
          <cell r="A443" t="str">
            <v xml:space="preserve">      厂办大集体改革补助</v>
          </cell>
        </row>
        <row r="444">
          <cell r="A444" t="str">
            <v xml:space="preserve">      其他企业改革发展补助</v>
          </cell>
        </row>
        <row r="445">
          <cell r="A445" t="str">
            <v xml:space="preserve">    就业补助</v>
          </cell>
          <cell r="B445">
            <v>437</v>
          </cell>
          <cell r="C445">
            <v>450</v>
          </cell>
        </row>
        <row r="446">
          <cell r="A446" t="str">
            <v xml:space="preserve">      就业创业服务补贴</v>
          </cell>
          <cell r="C446">
            <v>400</v>
          </cell>
        </row>
        <row r="447">
          <cell r="A447" t="str">
            <v xml:space="preserve">      职业培训补贴</v>
          </cell>
        </row>
        <row r="448">
          <cell r="A448" t="str">
            <v xml:space="preserve">      社会保险补贴</v>
          </cell>
        </row>
        <row r="449">
          <cell r="A449" t="str">
            <v xml:space="preserve">      公益性岗位补贴</v>
          </cell>
        </row>
        <row r="450">
          <cell r="A450" t="str">
            <v xml:space="preserve">      职业技能鉴定补贴</v>
          </cell>
        </row>
        <row r="451">
          <cell r="A451" t="str">
            <v xml:space="preserve">      就业见习补贴</v>
          </cell>
        </row>
        <row r="452">
          <cell r="A452" t="str">
            <v xml:space="preserve">      高技能人才培养补助</v>
          </cell>
        </row>
        <row r="453">
          <cell r="A453" t="str">
            <v xml:space="preserve">      求职创业补贴</v>
          </cell>
        </row>
        <row r="454">
          <cell r="A454" t="str">
            <v xml:space="preserve">      其他就业补助支出</v>
          </cell>
          <cell r="C454">
            <v>50</v>
          </cell>
        </row>
        <row r="455">
          <cell r="A455" t="str">
            <v xml:space="preserve">    抚恤</v>
          </cell>
          <cell r="B455">
            <v>1601.08</v>
          </cell>
          <cell r="C455">
            <v>1601</v>
          </cell>
        </row>
        <row r="456">
          <cell r="A456" t="str">
            <v xml:space="preserve">      死亡抚恤</v>
          </cell>
          <cell r="B456">
            <v>627</v>
          </cell>
          <cell r="C456">
            <v>500</v>
          </cell>
        </row>
        <row r="457">
          <cell r="A457" t="str">
            <v xml:space="preserve">      伤残抚恤</v>
          </cell>
          <cell r="C457">
            <v>627</v>
          </cell>
        </row>
        <row r="458">
          <cell r="A458" t="str">
            <v xml:space="preserve">      在乡复员、退伍军人生活补助</v>
          </cell>
          <cell r="B458">
            <v>280.08</v>
          </cell>
          <cell r="C458">
            <v>280</v>
          </cell>
        </row>
        <row r="459">
          <cell r="A459" t="str">
            <v xml:space="preserve">      优抚事业单位支出</v>
          </cell>
          <cell r="B459">
            <v>200</v>
          </cell>
        </row>
        <row r="460">
          <cell r="A460" t="str">
            <v xml:space="preserve">      义务兵优待</v>
          </cell>
          <cell r="B460">
            <v>194</v>
          </cell>
          <cell r="C460">
            <v>194</v>
          </cell>
        </row>
        <row r="461">
          <cell r="A461" t="str">
            <v xml:space="preserve">      农村籍退役士兵老年生活补助</v>
          </cell>
          <cell r="C461">
            <v>0</v>
          </cell>
        </row>
        <row r="462">
          <cell r="A462" t="str">
            <v xml:space="preserve">      其他优抚支出</v>
          </cell>
          <cell r="B462">
            <v>300</v>
          </cell>
        </row>
        <row r="463">
          <cell r="A463" t="str">
            <v xml:space="preserve">    退役安置</v>
          </cell>
          <cell r="B463">
            <v>549.17000000000007</v>
          </cell>
          <cell r="C463">
            <v>358</v>
          </cell>
        </row>
        <row r="464">
          <cell r="A464" t="str">
            <v xml:space="preserve">      退役士兵安置</v>
          </cell>
          <cell r="B464">
            <v>76.900000000000006</v>
          </cell>
          <cell r="C464">
            <v>100</v>
          </cell>
        </row>
        <row r="465">
          <cell r="A465" t="str">
            <v xml:space="preserve">      军队移交政府的离退休人员安置</v>
          </cell>
          <cell r="B465">
            <v>43.9</v>
          </cell>
          <cell r="C465">
            <v>8</v>
          </cell>
        </row>
        <row r="466">
          <cell r="A466" t="str">
            <v xml:space="preserve">      军队移交政府离退休干部管理机构</v>
          </cell>
          <cell r="C466">
            <v>0</v>
          </cell>
        </row>
        <row r="467">
          <cell r="A467" t="str">
            <v xml:space="preserve">      退役士兵管理教育</v>
          </cell>
          <cell r="C467">
            <v>0</v>
          </cell>
        </row>
        <row r="468">
          <cell r="A468" t="str">
            <v xml:space="preserve">      军队转业干部安置</v>
          </cell>
          <cell r="C468">
            <v>0</v>
          </cell>
        </row>
        <row r="469">
          <cell r="A469" t="str">
            <v xml:space="preserve">      其他退役安置支出</v>
          </cell>
          <cell r="B469">
            <v>428.37</v>
          </cell>
          <cell r="C469">
            <v>250</v>
          </cell>
        </row>
        <row r="470">
          <cell r="A470" t="str">
            <v xml:space="preserve">    社会福利</v>
          </cell>
          <cell r="B470">
            <v>533.16</v>
          </cell>
          <cell r="C470">
            <v>1964</v>
          </cell>
        </row>
        <row r="471">
          <cell r="A471" t="str">
            <v xml:space="preserve">      儿童福利</v>
          </cell>
          <cell r="B471">
            <v>380</v>
          </cell>
          <cell r="C471">
            <v>0</v>
          </cell>
        </row>
        <row r="472">
          <cell r="A472" t="str">
            <v xml:space="preserve">      老年福利</v>
          </cell>
          <cell r="C472">
            <v>360</v>
          </cell>
        </row>
        <row r="473">
          <cell r="A473" t="str">
            <v xml:space="preserve">      康复辅具</v>
          </cell>
          <cell r="B473">
            <v>126</v>
          </cell>
          <cell r="C473">
            <v>0</v>
          </cell>
        </row>
        <row r="474">
          <cell r="A474" t="str">
            <v xml:space="preserve">      殡葬</v>
          </cell>
          <cell r="C474">
            <v>1200</v>
          </cell>
        </row>
        <row r="475">
          <cell r="A475" t="str">
            <v xml:space="preserve">      社会福利事业单位</v>
          </cell>
          <cell r="B475">
            <v>27.16</v>
          </cell>
          <cell r="C475">
            <v>4</v>
          </cell>
        </row>
        <row r="476">
          <cell r="A476" t="str">
            <v xml:space="preserve">      养老服务</v>
          </cell>
        </row>
        <row r="477">
          <cell r="A477" t="str">
            <v xml:space="preserve">      其他社会福利支出</v>
          </cell>
          <cell r="C477">
            <v>400</v>
          </cell>
        </row>
        <row r="478">
          <cell r="A478" t="str">
            <v xml:space="preserve">    残疾人事业</v>
          </cell>
          <cell r="B478">
            <v>182.25</v>
          </cell>
          <cell r="C478">
            <v>86</v>
          </cell>
        </row>
        <row r="479">
          <cell r="A479" t="str">
            <v xml:space="preserve">      行政运行</v>
          </cell>
          <cell r="C479">
            <v>13</v>
          </cell>
        </row>
        <row r="480">
          <cell r="A480" t="str">
            <v xml:space="preserve">      一般行政管理事务</v>
          </cell>
          <cell r="B480">
            <v>57.37</v>
          </cell>
          <cell r="C480">
            <v>0</v>
          </cell>
        </row>
        <row r="481">
          <cell r="A481" t="str">
            <v xml:space="preserve">      机关服务</v>
          </cell>
          <cell r="C481">
            <v>0</v>
          </cell>
        </row>
        <row r="482">
          <cell r="A482" t="str">
            <v xml:space="preserve">      残疾人康复</v>
          </cell>
          <cell r="B482">
            <v>40</v>
          </cell>
          <cell r="C482">
            <v>7</v>
          </cell>
        </row>
        <row r="483">
          <cell r="A483" t="str">
            <v xml:space="preserve">      残疾人就业和扶贫</v>
          </cell>
          <cell r="B483">
            <v>20</v>
          </cell>
          <cell r="C483">
            <v>6</v>
          </cell>
        </row>
        <row r="484">
          <cell r="A484" t="str">
            <v xml:space="preserve">      残疾人体育</v>
          </cell>
          <cell r="B484">
            <v>35</v>
          </cell>
          <cell r="C484">
            <v>0</v>
          </cell>
        </row>
        <row r="485">
          <cell r="A485" t="str">
            <v xml:space="preserve">      残疾人生活和护理补贴</v>
          </cell>
          <cell r="B485">
            <v>29.88</v>
          </cell>
          <cell r="C485">
            <v>0</v>
          </cell>
        </row>
        <row r="486">
          <cell r="A486" t="str">
            <v xml:space="preserve">      其他残疾人事业支出</v>
          </cell>
          <cell r="B486">
            <v>0</v>
          </cell>
          <cell r="C486">
            <v>60</v>
          </cell>
        </row>
        <row r="487">
          <cell r="A487" t="str">
            <v xml:space="preserve">    红十字事业</v>
          </cell>
          <cell r="C487">
            <v>4</v>
          </cell>
        </row>
        <row r="488">
          <cell r="A488" t="str">
            <v xml:space="preserve">      行政运行</v>
          </cell>
          <cell r="C488">
            <v>4</v>
          </cell>
        </row>
        <row r="489">
          <cell r="A489" t="str">
            <v xml:space="preserve">      一般行政管理事务</v>
          </cell>
        </row>
        <row r="490">
          <cell r="A490" t="str">
            <v xml:space="preserve">      机关服务</v>
          </cell>
        </row>
        <row r="491">
          <cell r="A491" t="str">
            <v xml:space="preserve">      其他红十字事业支出</v>
          </cell>
        </row>
        <row r="492">
          <cell r="A492" t="str">
            <v xml:space="preserve">    最低生活保障</v>
          </cell>
          <cell r="B492">
            <v>2527.62</v>
          </cell>
          <cell r="C492">
            <v>2818</v>
          </cell>
        </row>
        <row r="493">
          <cell r="A493" t="str">
            <v xml:space="preserve">      城市最低生活保障金支出</v>
          </cell>
          <cell r="B493">
            <v>475.08</v>
          </cell>
          <cell r="C493">
            <v>108</v>
          </cell>
        </row>
        <row r="494">
          <cell r="A494" t="str">
            <v xml:space="preserve">      农村最低生活保障金支出</v>
          </cell>
          <cell r="B494">
            <v>2052.54</v>
          </cell>
          <cell r="C494">
            <v>2710</v>
          </cell>
        </row>
        <row r="495">
          <cell r="A495" t="str">
            <v xml:space="preserve">    临时救助</v>
          </cell>
          <cell r="B495">
            <v>2</v>
          </cell>
          <cell r="C495">
            <v>70</v>
          </cell>
        </row>
        <row r="496">
          <cell r="A496" t="str">
            <v xml:space="preserve">      临时救助支出</v>
          </cell>
          <cell r="B496">
            <v>2</v>
          </cell>
          <cell r="C496">
            <v>32</v>
          </cell>
        </row>
        <row r="497">
          <cell r="A497" t="str">
            <v xml:space="preserve">      流浪乞讨人员救助支出</v>
          </cell>
          <cell r="C497">
            <v>38</v>
          </cell>
        </row>
        <row r="498">
          <cell r="A498" t="str">
            <v xml:space="preserve">    特困人员救助供养</v>
          </cell>
          <cell r="B498">
            <v>785.09</v>
          </cell>
          <cell r="C498">
            <v>763</v>
          </cell>
        </row>
        <row r="499">
          <cell r="A499" t="str">
            <v xml:space="preserve">      城市特困人员救助供养支出</v>
          </cell>
        </row>
        <row r="500">
          <cell r="A500" t="str">
            <v xml:space="preserve">      农村特困人员救助供养支出</v>
          </cell>
          <cell r="B500">
            <v>785.09</v>
          </cell>
          <cell r="C500">
            <v>763</v>
          </cell>
        </row>
        <row r="501">
          <cell r="A501" t="str">
            <v xml:space="preserve">    补充道路交通事故社会救助基金</v>
          </cell>
          <cell r="C501">
            <v>0</v>
          </cell>
        </row>
        <row r="502">
          <cell r="A502" t="str">
            <v xml:space="preserve">      交强险增值税补助基金支出</v>
          </cell>
        </row>
        <row r="503">
          <cell r="A503" t="str">
            <v xml:space="preserve">      交强险罚款收入补助基金支出</v>
          </cell>
        </row>
        <row r="504">
          <cell r="A504" t="str">
            <v xml:space="preserve">    其他生活救助</v>
          </cell>
          <cell r="B504">
            <v>198.77</v>
          </cell>
          <cell r="C504">
            <v>238</v>
          </cell>
        </row>
        <row r="505">
          <cell r="A505" t="str">
            <v xml:space="preserve">      其他城市生活救助</v>
          </cell>
        </row>
        <row r="506">
          <cell r="A506" t="str">
            <v xml:space="preserve">      其他农村生活救助</v>
          </cell>
          <cell r="B506">
            <v>198.77</v>
          </cell>
          <cell r="C506">
            <v>238</v>
          </cell>
        </row>
        <row r="507">
          <cell r="A507" t="str">
            <v xml:space="preserve">    财政对基本养老保险基金的补助</v>
          </cell>
          <cell r="B507">
            <v>5068.7700000000004</v>
          </cell>
          <cell r="C507">
            <v>0</v>
          </cell>
        </row>
        <row r="508">
          <cell r="A508" t="str">
            <v xml:space="preserve">      财政对企业职工基本养老保险基金的补助</v>
          </cell>
          <cell r="B508">
            <v>3047.3</v>
          </cell>
        </row>
        <row r="509">
          <cell r="A509" t="str">
            <v xml:space="preserve">      财政对城乡居民基本养老保险基金的补助</v>
          </cell>
          <cell r="B509">
            <v>888.02</v>
          </cell>
        </row>
        <row r="510">
          <cell r="A510" t="str">
            <v xml:space="preserve">      财政对其他基本养老保险基金的补助</v>
          </cell>
          <cell r="B510">
            <v>1133.45</v>
          </cell>
        </row>
        <row r="511">
          <cell r="A511" t="str">
            <v xml:space="preserve">    财政对其他社会保险基金的补助</v>
          </cell>
          <cell r="B511">
            <v>0</v>
          </cell>
          <cell r="C511">
            <v>0</v>
          </cell>
        </row>
        <row r="512">
          <cell r="A512" t="str">
            <v xml:space="preserve">      财政对失业保险基金的补助</v>
          </cell>
        </row>
        <row r="513">
          <cell r="A513" t="str">
            <v xml:space="preserve">      财政对工伤保险基金的补助</v>
          </cell>
        </row>
        <row r="514">
          <cell r="A514" t="str">
            <v xml:space="preserve">      财政对生育保险基金的补助</v>
          </cell>
        </row>
        <row r="515">
          <cell r="A515" t="str">
            <v xml:space="preserve">      其他财政对社会保险基金的补助</v>
          </cell>
          <cell r="B515">
            <v>0</v>
          </cell>
        </row>
        <row r="516">
          <cell r="A516" t="str">
            <v xml:space="preserve">    退役军人管理事务</v>
          </cell>
          <cell r="C516">
            <v>5</v>
          </cell>
        </row>
        <row r="517">
          <cell r="A517" t="str">
            <v xml:space="preserve">      行政运行</v>
          </cell>
          <cell r="C517">
            <v>4</v>
          </cell>
        </row>
        <row r="518">
          <cell r="A518" t="str">
            <v xml:space="preserve">      一般行政管理事务</v>
          </cell>
        </row>
        <row r="519">
          <cell r="A519" t="str">
            <v xml:space="preserve">      机关服务</v>
          </cell>
        </row>
        <row r="520">
          <cell r="A520" t="str">
            <v xml:space="preserve">      拥军优属</v>
          </cell>
          <cell r="C520">
            <v>1</v>
          </cell>
        </row>
        <row r="521">
          <cell r="A521" t="str">
            <v xml:space="preserve">      部队供应</v>
          </cell>
        </row>
        <row r="522">
          <cell r="A522" t="str">
            <v xml:space="preserve">      事业运行</v>
          </cell>
        </row>
        <row r="523">
          <cell r="A523" t="str">
            <v xml:space="preserve">      其他退役军人事务管理支出</v>
          </cell>
        </row>
        <row r="524">
          <cell r="A524" t="str">
            <v xml:space="preserve">    财政代缴社会保险费支出</v>
          </cell>
          <cell r="C524">
            <v>8101</v>
          </cell>
        </row>
        <row r="525">
          <cell r="A525" t="str">
            <v xml:space="preserve">      财政代缴城乡居民基本养老保险费支出</v>
          </cell>
          <cell r="C525">
            <v>5999</v>
          </cell>
        </row>
        <row r="526">
          <cell r="A526" t="str">
            <v xml:space="preserve">      财政代缴其他社会保险费支出</v>
          </cell>
          <cell r="C526">
            <v>2102</v>
          </cell>
        </row>
        <row r="527">
          <cell r="A527" t="str">
            <v xml:space="preserve">    其他社会保障和就业支出</v>
          </cell>
        </row>
        <row r="528">
          <cell r="A528" t="str">
            <v>九、卫生健康支出</v>
          </cell>
          <cell r="B528">
            <v>20311.999999999996</v>
          </cell>
          <cell r="C528">
            <v>19585</v>
          </cell>
        </row>
        <row r="529">
          <cell r="A529" t="str">
            <v xml:space="preserve">    卫生健康管理事务</v>
          </cell>
          <cell r="B529">
            <v>498.84000000000003</v>
          </cell>
          <cell r="C529">
            <v>368</v>
          </cell>
        </row>
        <row r="530">
          <cell r="A530" t="str">
            <v xml:space="preserve">      行政运行</v>
          </cell>
          <cell r="B530">
            <v>352.29</v>
          </cell>
          <cell r="C530">
            <v>360</v>
          </cell>
        </row>
        <row r="531">
          <cell r="A531" t="str">
            <v xml:space="preserve">      一般行政管理事务</v>
          </cell>
          <cell r="C531">
            <v>0</v>
          </cell>
        </row>
        <row r="532">
          <cell r="A532" t="str">
            <v xml:space="preserve">      机关服务</v>
          </cell>
          <cell r="C532">
            <v>0</v>
          </cell>
        </row>
        <row r="533">
          <cell r="A533" t="str">
            <v xml:space="preserve">      其他卫生健康管理事务支出</v>
          </cell>
          <cell r="B533">
            <v>146.55000000000001</v>
          </cell>
          <cell r="C533">
            <v>8</v>
          </cell>
        </row>
        <row r="534">
          <cell r="A534" t="str">
            <v xml:space="preserve">    公立医院</v>
          </cell>
          <cell r="B534">
            <v>444.72</v>
          </cell>
          <cell r="C534">
            <v>1713</v>
          </cell>
        </row>
        <row r="535">
          <cell r="A535" t="str">
            <v xml:space="preserve">      综合医院</v>
          </cell>
          <cell r="B535">
            <v>444.72</v>
          </cell>
          <cell r="C535">
            <v>1500</v>
          </cell>
        </row>
        <row r="536">
          <cell r="A536" t="str">
            <v xml:space="preserve">      中医（民族）医院</v>
          </cell>
          <cell r="C536">
            <v>0</v>
          </cell>
        </row>
        <row r="537">
          <cell r="A537" t="str">
            <v xml:space="preserve">      传染病医院</v>
          </cell>
          <cell r="C537">
            <v>10</v>
          </cell>
        </row>
        <row r="538">
          <cell r="A538" t="str">
            <v xml:space="preserve">      职业病防治医院</v>
          </cell>
          <cell r="C538">
            <v>0</v>
          </cell>
        </row>
        <row r="539">
          <cell r="A539" t="str">
            <v xml:space="preserve">      精神病医院</v>
          </cell>
          <cell r="C539">
            <v>0</v>
          </cell>
        </row>
        <row r="540">
          <cell r="A540" t="str">
            <v xml:space="preserve">      妇幼保健医院</v>
          </cell>
          <cell r="C540">
            <v>200</v>
          </cell>
        </row>
        <row r="541">
          <cell r="A541" t="str">
            <v xml:space="preserve">      儿童医院</v>
          </cell>
          <cell r="C541">
            <v>0</v>
          </cell>
        </row>
        <row r="542">
          <cell r="A542" t="str">
            <v xml:space="preserve">      其他专科医院</v>
          </cell>
          <cell r="C542">
            <v>2</v>
          </cell>
        </row>
        <row r="543">
          <cell r="A543" t="str">
            <v xml:space="preserve">      福利医院</v>
          </cell>
        </row>
        <row r="544">
          <cell r="A544" t="str">
            <v xml:space="preserve">      行业医院</v>
          </cell>
        </row>
        <row r="545">
          <cell r="A545" t="str">
            <v xml:space="preserve">      处理医疗欠费</v>
          </cell>
        </row>
        <row r="546">
          <cell r="A546" t="str">
            <v xml:space="preserve">      康复医院</v>
          </cell>
        </row>
        <row r="547">
          <cell r="A547" t="str">
            <v xml:space="preserve">      其他公立医院支出</v>
          </cell>
          <cell r="B547">
            <v>2302.8000000000002</v>
          </cell>
          <cell r="C547">
            <v>1</v>
          </cell>
        </row>
        <row r="548">
          <cell r="A548" t="str">
            <v xml:space="preserve">    基层医疗卫生机构</v>
          </cell>
          <cell r="C548">
            <v>2530</v>
          </cell>
        </row>
        <row r="549">
          <cell r="A549" t="str">
            <v xml:space="preserve">      城市社区卫生机构</v>
          </cell>
          <cell r="B549">
            <v>1752.8</v>
          </cell>
        </row>
        <row r="550">
          <cell r="A550" t="str">
            <v xml:space="preserve">      乡镇卫生院</v>
          </cell>
          <cell r="C550">
            <v>2000</v>
          </cell>
        </row>
        <row r="551">
          <cell r="A551" t="str">
            <v xml:space="preserve">      其他基层医疗卫生机构支出</v>
          </cell>
          <cell r="B551">
            <v>550</v>
          </cell>
          <cell r="C551">
            <v>530</v>
          </cell>
        </row>
        <row r="552">
          <cell r="A552" t="str">
            <v xml:space="preserve">    公共卫生</v>
          </cell>
          <cell r="B552">
            <v>2779.0099999999998</v>
          </cell>
          <cell r="C552">
            <v>2153</v>
          </cell>
        </row>
        <row r="553">
          <cell r="A553" t="str">
            <v xml:space="preserve">      疾病预防控制机构</v>
          </cell>
          <cell r="B553">
            <v>524.02</v>
          </cell>
          <cell r="C553">
            <v>323</v>
          </cell>
        </row>
        <row r="554">
          <cell r="A554" t="str">
            <v xml:space="preserve">      卫生监督机构</v>
          </cell>
          <cell r="B554">
            <v>117.02</v>
          </cell>
          <cell r="C554">
            <v>60</v>
          </cell>
        </row>
        <row r="555">
          <cell r="A555" t="str">
            <v xml:space="preserve">      妇幼保健机构</v>
          </cell>
          <cell r="B555">
            <v>299.85000000000002</v>
          </cell>
          <cell r="C555">
            <v>150</v>
          </cell>
        </row>
        <row r="556">
          <cell r="A556" t="str">
            <v xml:space="preserve">      精神卫生机构</v>
          </cell>
          <cell r="C556">
            <v>0</v>
          </cell>
        </row>
        <row r="557">
          <cell r="A557" t="str">
            <v xml:space="preserve">      应急救治机构</v>
          </cell>
          <cell r="C557">
            <v>0</v>
          </cell>
        </row>
        <row r="558">
          <cell r="A558" t="str">
            <v xml:space="preserve">      采供血机构</v>
          </cell>
          <cell r="C558">
            <v>0</v>
          </cell>
        </row>
        <row r="559">
          <cell r="A559" t="str">
            <v xml:space="preserve">      其他专业公共卫生机构</v>
          </cell>
          <cell r="C559">
            <v>20</v>
          </cell>
        </row>
        <row r="560">
          <cell r="A560" t="str">
            <v xml:space="preserve">      基本公共卫生服务</v>
          </cell>
          <cell r="B560">
            <v>1000</v>
          </cell>
          <cell r="C560">
            <v>500</v>
          </cell>
        </row>
        <row r="561">
          <cell r="A561" t="str">
            <v xml:space="preserve">      重大公共卫生服务</v>
          </cell>
          <cell r="C561">
            <v>100</v>
          </cell>
        </row>
        <row r="562">
          <cell r="A562" t="str">
            <v xml:space="preserve">      突发公共卫生事件应急处理</v>
          </cell>
          <cell r="C562">
            <v>1000</v>
          </cell>
        </row>
        <row r="563">
          <cell r="A563" t="str">
            <v xml:space="preserve">      其他公共卫生支出</v>
          </cell>
          <cell r="B563">
            <v>838.12</v>
          </cell>
        </row>
        <row r="564">
          <cell r="A564" t="str">
            <v xml:space="preserve">    中医药</v>
          </cell>
          <cell r="B564">
            <v>0</v>
          </cell>
          <cell r="C564">
            <v>33</v>
          </cell>
        </row>
        <row r="565">
          <cell r="A565" t="str">
            <v xml:space="preserve">      中医（民族医）药专项</v>
          </cell>
          <cell r="C565">
            <v>33</v>
          </cell>
        </row>
        <row r="566">
          <cell r="A566" t="str">
            <v xml:space="preserve">      其他中医药支出</v>
          </cell>
        </row>
        <row r="567">
          <cell r="A567" t="str">
            <v xml:space="preserve">    计划生育事务</v>
          </cell>
          <cell r="B567">
            <v>458</v>
          </cell>
          <cell r="C567">
            <v>80</v>
          </cell>
        </row>
        <row r="568">
          <cell r="A568" t="str">
            <v xml:space="preserve">      计划生育机构</v>
          </cell>
          <cell r="B568">
            <v>5</v>
          </cell>
          <cell r="C568">
            <v>20</v>
          </cell>
        </row>
        <row r="569">
          <cell r="A569" t="str">
            <v xml:space="preserve">      计划生育服务</v>
          </cell>
          <cell r="B569">
            <v>200</v>
          </cell>
          <cell r="C569">
            <v>60</v>
          </cell>
        </row>
        <row r="570">
          <cell r="A570" t="str">
            <v xml:space="preserve">      其他计划生育事务支出</v>
          </cell>
          <cell r="B570">
            <v>253</v>
          </cell>
        </row>
        <row r="571">
          <cell r="A571" t="str">
            <v xml:space="preserve">    行政事业单位医疗</v>
          </cell>
          <cell r="B571">
            <v>2073.8599999999997</v>
          </cell>
          <cell r="C571">
            <v>11470</v>
          </cell>
        </row>
        <row r="572">
          <cell r="A572" t="str">
            <v xml:space="preserve">      行政单位医疗</v>
          </cell>
          <cell r="B572">
            <v>1002</v>
          </cell>
          <cell r="C572">
            <v>980</v>
          </cell>
        </row>
        <row r="573">
          <cell r="A573" t="str">
            <v xml:space="preserve">      事业单位医疗</v>
          </cell>
          <cell r="B573">
            <v>1071.8599999999999</v>
          </cell>
          <cell r="C573">
            <v>10490</v>
          </cell>
        </row>
        <row r="574">
          <cell r="A574" t="str">
            <v xml:space="preserve">      公务员医疗补助</v>
          </cell>
        </row>
        <row r="575">
          <cell r="A575" t="str">
            <v xml:space="preserve">      其他行政事业单位医疗支出</v>
          </cell>
        </row>
        <row r="576">
          <cell r="A576" t="str">
            <v xml:space="preserve">    财政对基本医疗保险基金的补助</v>
          </cell>
          <cell r="B576">
            <v>10420.15</v>
          </cell>
          <cell r="C576">
            <v>0</v>
          </cell>
        </row>
        <row r="577">
          <cell r="A577" t="str">
            <v xml:space="preserve">      财政对职工基本医疗保险基金的补助</v>
          </cell>
        </row>
        <row r="578">
          <cell r="A578" t="str">
            <v xml:space="preserve">      财政对城乡居民基本医疗保险基金的补助</v>
          </cell>
          <cell r="B578">
            <v>10420.15</v>
          </cell>
        </row>
        <row r="579">
          <cell r="A579" t="str">
            <v xml:space="preserve">      财政对其他基本医疗保险基金的补助</v>
          </cell>
        </row>
        <row r="580">
          <cell r="A580" t="str">
            <v xml:space="preserve">    医疗救助</v>
          </cell>
          <cell r="B580">
            <v>456</v>
          </cell>
          <cell r="C580">
            <v>160</v>
          </cell>
        </row>
        <row r="581">
          <cell r="A581" t="str">
            <v xml:space="preserve">      城乡医疗救助</v>
          </cell>
          <cell r="B581">
            <v>456</v>
          </cell>
          <cell r="C581">
            <v>160</v>
          </cell>
        </row>
        <row r="582">
          <cell r="A582" t="str">
            <v xml:space="preserve">      疾病应急救助</v>
          </cell>
        </row>
        <row r="583">
          <cell r="A583" t="str">
            <v xml:space="preserve">      其他医疗救助支出</v>
          </cell>
        </row>
        <row r="584">
          <cell r="A584" t="str">
            <v xml:space="preserve">    优抚对象医疗</v>
          </cell>
          <cell r="B584">
            <v>27</v>
          </cell>
          <cell r="C584">
            <v>20</v>
          </cell>
        </row>
        <row r="585">
          <cell r="A585" t="str">
            <v xml:space="preserve">      优抚对象医疗补助</v>
          </cell>
          <cell r="B585">
            <v>27</v>
          </cell>
          <cell r="C585">
            <v>20</v>
          </cell>
        </row>
        <row r="586">
          <cell r="A586" t="str">
            <v xml:space="preserve">      其他优抚对象医疗支出</v>
          </cell>
        </row>
        <row r="587">
          <cell r="A587" t="str">
            <v xml:space="preserve">    医疗保障管理事务</v>
          </cell>
          <cell r="B587">
            <v>851.62</v>
          </cell>
          <cell r="C587">
            <v>0</v>
          </cell>
        </row>
        <row r="588">
          <cell r="A588" t="str">
            <v xml:space="preserve">      行政运行</v>
          </cell>
        </row>
        <row r="589">
          <cell r="A589" t="str">
            <v xml:space="preserve">      一般行政管理事务</v>
          </cell>
        </row>
        <row r="590">
          <cell r="A590" t="str">
            <v xml:space="preserve">      机关服务</v>
          </cell>
        </row>
        <row r="591">
          <cell r="A591" t="str">
            <v xml:space="preserve">      信息化建设</v>
          </cell>
        </row>
        <row r="592">
          <cell r="A592" t="str">
            <v xml:space="preserve">      医疗保障政策管理</v>
          </cell>
        </row>
        <row r="593">
          <cell r="A593" t="str">
            <v xml:space="preserve">      医疗保障经办事务</v>
          </cell>
        </row>
        <row r="594">
          <cell r="A594" t="str">
            <v xml:space="preserve">      事业运行</v>
          </cell>
        </row>
        <row r="595">
          <cell r="A595" t="str">
            <v xml:space="preserve">      其他医疗保障管理事务支出</v>
          </cell>
          <cell r="B595">
            <v>851.62</v>
          </cell>
        </row>
        <row r="596">
          <cell r="A596" t="str">
            <v xml:space="preserve">    老龄卫生健康服务</v>
          </cell>
          <cell r="B596">
            <v>0</v>
          </cell>
          <cell r="C596">
            <v>0</v>
          </cell>
        </row>
        <row r="597">
          <cell r="A597" t="str">
            <v xml:space="preserve">      老龄卫生健康服务</v>
          </cell>
        </row>
        <row r="598">
          <cell r="A598" t="str">
            <v xml:space="preserve">    其他卫生健康支出</v>
          </cell>
          <cell r="B598">
            <v>0</v>
          </cell>
          <cell r="C598">
            <v>1058</v>
          </cell>
        </row>
        <row r="599">
          <cell r="A599" t="str">
            <v xml:space="preserve">      其他卫生健康支出</v>
          </cell>
          <cell r="C599">
            <v>1058</v>
          </cell>
        </row>
        <row r="600">
          <cell r="A600" t="str">
            <v>十、节能环保支出</v>
          </cell>
          <cell r="B600">
            <v>1169</v>
          </cell>
          <cell r="C600">
            <v>2629</v>
          </cell>
        </row>
        <row r="601">
          <cell r="A601" t="str">
            <v xml:space="preserve">    环境保护管理事务</v>
          </cell>
          <cell r="B601">
            <v>227.29</v>
          </cell>
          <cell r="C601">
            <v>317</v>
          </cell>
        </row>
        <row r="602">
          <cell r="A602" t="str">
            <v xml:space="preserve">      行政运行</v>
          </cell>
          <cell r="B602">
            <v>227.29</v>
          </cell>
          <cell r="C602">
            <v>312</v>
          </cell>
        </row>
        <row r="603">
          <cell r="A603" t="str">
            <v xml:space="preserve">      一般行政管理事务</v>
          </cell>
        </row>
        <row r="604">
          <cell r="A604" t="str">
            <v xml:space="preserve">      机关服务</v>
          </cell>
        </row>
        <row r="605">
          <cell r="A605" t="str">
            <v xml:space="preserve">      生态环境保护宣传</v>
          </cell>
        </row>
        <row r="606">
          <cell r="A606" t="str">
            <v xml:space="preserve">      环境保护法规、规划及标准</v>
          </cell>
        </row>
        <row r="607">
          <cell r="A607" t="str">
            <v xml:space="preserve">      生态环境国际合作及履约</v>
          </cell>
        </row>
        <row r="608">
          <cell r="A608" t="str">
            <v xml:space="preserve">      生态环境保护行政许可</v>
          </cell>
        </row>
        <row r="609">
          <cell r="A609" t="str">
            <v xml:space="preserve">      应对气候变化管理事务</v>
          </cell>
        </row>
        <row r="610">
          <cell r="A610" t="str">
            <v xml:space="preserve">      其他环境保护管理事务支出</v>
          </cell>
          <cell r="C610">
            <v>5</v>
          </cell>
        </row>
        <row r="611">
          <cell r="A611" t="str">
            <v xml:space="preserve">    环境监测与监察</v>
          </cell>
          <cell r="B611">
            <v>0</v>
          </cell>
          <cell r="C611">
            <v>9</v>
          </cell>
        </row>
        <row r="612">
          <cell r="A612" t="str">
            <v xml:space="preserve">      建设项目环评审查与监督</v>
          </cell>
        </row>
        <row r="613">
          <cell r="A613" t="str">
            <v xml:space="preserve">      核与辐射安全监督</v>
          </cell>
        </row>
        <row r="614">
          <cell r="A614" t="str">
            <v xml:space="preserve">      其他环境监测与监察支出</v>
          </cell>
          <cell r="C614">
            <v>9</v>
          </cell>
        </row>
        <row r="615">
          <cell r="A615" t="str">
            <v xml:space="preserve">    污染防治</v>
          </cell>
          <cell r="B615">
            <v>0</v>
          </cell>
          <cell r="C615">
            <v>213</v>
          </cell>
        </row>
        <row r="616">
          <cell r="A616" t="str">
            <v xml:space="preserve">      大气</v>
          </cell>
        </row>
        <row r="617">
          <cell r="A617" t="str">
            <v xml:space="preserve">      水体</v>
          </cell>
        </row>
        <row r="618">
          <cell r="A618" t="str">
            <v xml:space="preserve">      噪声</v>
          </cell>
          <cell r="C618">
            <v>0</v>
          </cell>
        </row>
        <row r="619">
          <cell r="A619" t="str">
            <v xml:space="preserve">      固体废弃物与化学品</v>
          </cell>
          <cell r="C619">
            <v>203</v>
          </cell>
        </row>
        <row r="620">
          <cell r="A620" t="str">
            <v xml:space="preserve">      放射源和放射性废物监管</v>
          </cell>
          <cell r="C620">
            <v>0</v>
          </cell>
        </row>
        <row r="621">
          <cell r="A621" t="str">
            <v xml:space="preserve">      辐射</v>
          </cell>
          <cell r="C621">
            <v>0</v>
          </cell>
        </row>
        <row r="622">
          <cell r="A622" t="str">
            <v xml:space="preserve">      其他污染防治支出</v>
          </cell>
          <cell r="C622">
            <v>10</v>
          </cell>
        </row>
        <row r="623">
          <cell r="A623" t="str">
            <v xml:space="preserve">    自然生态保护</v>
          </cell>
          <cell r="B623">
            <v>941.71</v>
          </cell>
          <cell r="C623">
            <v>1090</v>
          </cell>
        </row>
        <row r="624">
          <cell r="A624" t="str">
            <v xml:space="preserve">      生态保护</v>
          </cell>
          <cell r="B624">
            <v>941.71</v>
          </cell>
          <cell r="C624">
            <v>90</v>
          </cell>
        </row>
        <row r="625">
          <cell r="A625" t="str">
            <v xml:space="preserve">      农村环境保护</v>
          </cell>
          <cell r="C625">
            <v>1000</v>
          </cell>
        </row>
        <row r="626">
          <cell r="A626" t="str">
            <v xml:space="preserve">      生物及物种资源保护</v>
          </cell>
        </row>
        <row r="627">
          <cell r="A627" t="str">
            <v xml:space="preserve">      其他自然生态保护支出</v>
          </cell>
        </row>
        <row r="628">
          <cell r="A628" t="str">
            <v xml:space="preserve">    天然林保护</v>
          </cell>
          <cell r="C628">
            <v>0</v>
          </cell>
        </row>
        <row r="629">
          <cell r="A629" t="str">
            <v xml:space="preserve">      森林管护</v>
          </cell>
          <cell r="B629">
            <v>0</v>
          </cell>
        </row>
        <row r="630">
          <cell r="A630" t="str">
            <v xml:space="preserve">      社会保险补助</v>
          </cell>
        </row>
        <row r="631">
          <cell r="A631" t="str">
            <v xml:space="preserve">      政策性社会性支出补助</v>
          </cell>
        </row>
        <row r="632">
          <cell r="A632" t="str">
            <v xml:space="preserve">      天然林保护工程建设</v>
          </cell>
        </row>
        <row r="633">
          <cell r="A633" t="str">
            <v xml:space="preserve">      停伐补助</v>
          </cell>
        </row>
        <row r="634">
          <cell r="A634" t="str">
            <v xml:space="preserve">      其他天然林保护支出</v>
          </cell>
        </row>
        <row r="635">
          <cell r="A635" t="str">
            <v xml:space="preserve">    退耕还林还草</v>
          </cell>
          <cell r="C635">
            <v>0</v>
          </cell>
        </row>
        <row r="636">
          <cell r="A636" t="str">
            <v xml:space="preserve">      退耕现金</v>
          </cell>
          <cell r="B636">
            <v>0</v>
          </cell>
        </row>
        <row r="637">
          <cell r="A637" t="str">
            <v xml:space="preserve">      退耕还林粮食折现补贴</v>
          </cell>
        </row>
        <row r="638">
          <cell r="A638" t="str">
            <v xml:space="preserve">      退耕还林粮食费用补贴</v>
          </cell>
        </row>
        <row r="639">
          <cell r="A639" t="str">
            <v xml:space="preserve">      退耕还林工程建设</v>
          </cell>
        </row>
        <row r="640">
          <cell r="A640" t="str">
            <v xml:space="preserve">      其他退耕还林还草支出</v>
          </cell>
        </row>
        <row r="641">
          <cell r="A641" t="str">
            <v xml:space="preserve">    风沙荒漠治理</v>
          </cell>
          <cell r="C641">
            <v>0</v>
          </cell>
        </row>
        <row r="642">
          <cell r="A642" t="str">
            <v xml:space="preserve">      京津风沙源治理工程建设</v>
          </cell>
          <cell r="B642">
            <v>0</v>
          </cell>
        </row>
        <row r="643">
          <cell r="A643" t="str">
            <v xml:space="preserve">      其他风沙荒漠治理支出</v>
          </cell>
        </row>
        <row r="644">
          <cell r="A644" t="str">
            <v xml:space="preserve">    退牧还草</v>
          </cell>
          <cell r="C644">
            <v>0</v>
          </cell>
        </row>
        <row r="645">
          <cell r="A645" t="str">
            <v xml:space="preserve">      退牧还草工程建设</v>
          </cell>
          <cell r="B645">
            <v>0</v>
          </cell>
        </row>
        <row r="646">
          <cell r="A646" t="str">
            <v xml:space="preserve">      其他退牧还草支出</v>
          </cell>
        </row>
        <row r="647">
          <cell r="A647" t="str">
            <v xml:space="preserve">    已垦草原退耕还草</v>
          </cell>
        </row>
        <row r="648">
          <cell r="A648" t="str">
            <v xml:space="preserve">    能源节约利用</v>
          </cell>
        </row>
        <row r="649">
          <cell r="A649" t="str">
            <v xml:space="preserve">    污染减排</v>
          </cell>
          <cell r="C649">
            <v>0</v>
          </cell>
        </row>
        <row r="650">
          <cell r="A650" t="str">
            <v xml:space="preserve">      生态环境监测与信息</v>
          </cell>
          <cell r="B650">
            <v>0</v>
          </cell>
        </row>
        <row r="651">
          <cell r="A651" t="str">
            <v xml:space="preserve">      生态环境执法监察</v>
          </cell>
        </row>
        <row r="652">
          <cell r="A652" t="str">
            <v xml:space="preserve">      减排专项支出</v>
          </cell>
        </row>
        <row r="653">
          <cell r="A653" t="str">
            <v xml:space="preserve">      清洁生产专项支出</v>
          </cell>
        </row>
        <row r="654">
          <cell r="A654" t="str">
            <v xml:space="preserve">      其他污染减排支出</v>
          </cell>
        </row>
        <row r="655">
          <cell r="A655" t="str">
            <v xml:space="preserve">    可再生能源</v>
          </cell>
        </row>
        <row r="656">
          <cell r="A656" t="str">
            <v xml:space="preserve">    循环经济</v>
          </cell>
        </row>
        <row r="657">
          <cell r="A657" t="str">
            <v xml:space="preserve">    能源管理事务</v>
          </cell>
          <cell r="C657">
            <v>1000</v>
          </cell>
        </row>
        <row r="658">
          <cell r="A658" t="str">
            <v xml:space="preserve">      行政运行</v>
          </cell>
          <cell r="B658">
            <v>0</v>
          </cell>
        </row>
        <row r="659">
          <cell r="A659" t="str">
            <v xml:space="preserve">      一般行政管理事务</v>
          </cell>
        </row>
        <row r="660">
          <cell r="A660" t="str">
            <v xml:space="preserve">      机关服务</v>
          </cell>
        </row>
        <row r="661">
          <cell r="A661" t="str">
            <v xml:space="preserve">      能源预测预警</v>
          </cell>
        </row>
        <row r="662">
          <cell r="A662" t="str">
            <v xml:space="preserve">      能源战略规划与实施</v>
          </cell>
        </row>
        <row r="663">
          <cell r="A663" t="str">
            <v xml:space="preserve">      能源科技装备</v>
          </cell>
        </row>
        <row r="664">
          <cell r="A664" t="str">
            <v xml:space="preserve">      能源行业管理</v>
          </cell>
        </row>
        <row r="665">
          <cell r="A665" t="str">
            <v xml:space="preserve">      能源管理</v>
          </cell>
        </row>
        <row r="666">
          <cell r="A666" t="str">
            <v xml:space="preserve">      石油储备发展管理</v>
          </cell>
        </row>
        <row r="667">
          <cell r="A667" t="str">
            <v xml:space="preserve">      能源调查</v>
          </cell>
        </row>
        <row r="668">
          <cell r="A668" t="str">
            <v xml:space="preserve">      信息化建设</v>
          </cell>
        </row>
        <row r="669">
          <cell r="A669" t="str">
            <v xml:space="preserve">      农村电网建设</v>
          </cell>
        </row>
        <row r="670">
          <cell r="A670" t="str">
            <v xml:space="preserve">      事业运行</v>
          </cell>
        </row>
        <row r="671">
          <cell r="A671" t="str">
            <v xml:space="preserve">      其他能源管理事务支出</v>
          </cell>
          <cell r="C671">
            <v>1000</v>
          </cell>
        </row>
        <row r="672">
          <cell r="A672" t="str">
            <v xml:space="preserve">    其他节能环保支出</v>
          </cell>
        </row>
        <row r="673">
          <cell r="A673" t="str">
            <v>十一、城乡社区支出</v>
          </cell>
          <cell r="B673">
            <v>5136</v>
          </cell>
          <cell r="C673">
            <v>5301</v>
          </cell>
        </row>
        <row r="674">
          <cell r="A674" t="str">
            <v xml:space="preserve">      城乡社区管理事务</v>
          </cell>
          <cell r="B674">
            <v>631.89</v>
          </cell>
          <cell r="C674">
            <v>3895</v>
          </cell>
        </row>
        <row r="675">
          <cell r="A675" t="str">
            <v xml:space="preserve">        行政运行</v>
          </cell>
          <cell r="B675">
            <v>431.89</v>
          </cell>
          <cell r="C675">
            <v>580</v>
          </cell>
        </row>
        <row r="676">
          <cell r="A676" t="str">
            <v xml:space="preserve">        一般行政管理事务</v>
          </cell>
        </row>
        <row r="677">
          <cell r="A677" t="str">
            <v xml:space="preserve">        机关服务</v>
          </cell>
          <cell r="C677">
            <v>15</v>
          </cell>
        </row>
        <row r="678">
          <cell r="A678" t="str">
            <v xml:space="preserve">        城管执法</v>
          </cell>
          <cell r="B678">
            <v>200</v>
          </cell>
          <cell r="C678">
            <v>100</v>
          </cell>
        </row>
        <row r="679">
          <cell r="A679" t="str">
            <v xml:space="preserve">        工程建设国家标准规范编制与监管</v>
          </cell>
        </row>
        <row r="680">
          <cell r="A680" t="str">
            <v xml:space="preserve">        工程建设管理</v>
          </cell>
        </row>
        <row r="681">
          <cell r="A681" t="str">
            <v xml:space="preserve">        市政公用行业市场监管</v>
          </cell>
        </row>
        <row r="682">
          <cell r="A682" t="str">
            <v xml:space="preserve">        住宅建设与房地产市场监管</v>
          </cell>
        </row>
        <row r="683">
          <cell r="A683" t="str">
            <v xml:space="preserve">        执业资格注册、资质审查</v>
          </cell>
        </row>
        <row r="684">
          <cell r="A684" t="str">
            <v xml:space="preserve">        其他城乡社区管理事务支出</v>
          </cell>
          <cell r="C684">
            <v>3200</v>
          </cell>
        </row>
        <row r="685">
          <cell r="A685" t="str">
            <v xml:space="preserve">      城乡社区规划与管理</v>
          </cell>
          <cell r="B685">
            <v>375.07</v>
          </cell>
        </row>
        <row r="686">
          <cell r="A686" t="str">
            <v xml:space="preserve">      城乡社区公共设施</v>
          </cell>
          <cell r="B686">
            <v>3373.72</v>
          </cell>
          <cell r="C686">
            <v>1406</v>
          </cell>
        </row>
        <row r="687">
          <cell r="A687" t="str">
            <v xml:space="preserve">        小城镇基础设施建设</v>
          </cell>
        </row>
        <row r="688">
          <cell r="A688" t="str">
            <v xml:space="preserve">        其他城乡社区公共设施支出</v>
          </cell>
          <cell r="B688">
            <v>3373.72</v>
          </cell>
          <cell r="C688">
            <v>1406</v>
          </cell>
        </row>
        <row r="689">
          <cell r="A689" t="str">
            <v xml:space="preserve">      城乡社区环境卫生</v>
          </cell>
          <cell r="B689">
            <v>755.32</v>
          </cell>
        </row>
        <row r="690">
          <cell r="A690" t="str">
            <v xml:space="preserve">      建设市场管理与监督</v>
          </cell>
        </row>
        <row r="691">
          <cell r="A691" t="str">
            <v xml:space="preserve">      其他城乡社区支出</v>
          </cell>
        </row>
        <row r="692">
          <cell r="A692" t="str">
            <v>十二、农林水支出</v>
          </cell>
          <cell r="B692">
            <v>21062.999999999996</v>
          </cell>
          <cell r="C692">
            <v>32958</v>
          </cell>
        </row>
        <row r="693">
          <cell r="A693" t="str">
            <v xml:space="preserve">      农业农村</v>
          </cell>
          <cell r="B693">
            <v>7695.44</v>
          </cell>
          <cell r="C693">
            <v>11361</v>
          </cell>
        </row>
        <row r="694">
          <cell r="A694" t="str">
            <v xml:space="preserve">        行政运行</v>
          </cell>
          <cell r="B694">
            <v>2500</v>
          </cell>
          <cell r="C694">
            <v>1100</v>
          </cell>
        </row>
        <row r="695">
          <cell r="A695" t="str">
            <v xml:space="preserve">        一般行政管理事务</v>
          </cell>
          <cell r="C695">
            <v>0</v>
          </cell>
        </row>
        <row r="696">
          <cell r="A696" t="str">
            <v xml:space="preserve">        机关服务</v>
          </cell>
          <cell r="C696">
            <v>0</v>
          </cell>
        </row>
        <row r="697">
          <cell r="A697" t="str">
            <v xml:space="preserve">        事业运行</v>
          </cell>
          <cell r="B697">
            <v>200</v>
          </cell>
          <cell r="C697">
            <v>60</v>
          </cell>
        </row>
        <row r="698">
          <cell r="A698" t="str">
            <v xml:space="preserve">        农垦运行</v>
          </cell>
          <cell r="C698">
            <v>0</v>
          </cell>
        </row>
        <row r="699">
          <cell r="A699" t="str">
            <v xml:space="preserve">        科技转化与推广服务</v>
          </cell>
          <cell r="B699">
            <v>400</v>
          </cell>
          <cell r="C699">
            <v>12</v>
          </cell>
        </row>
        <row r="700">
          <cell r="A700" t="str">
            <v xml:space="preserve">        病虫害控制</v>
          </cell>
          <cell r="B700">
            <v>788</v>
          </cell>
          <cell r="C700">
            <v>215</v>
          </cell>
        </row>
        <row r="701">
          <cell r="A701" t="str">
            <v xml:space="preserve">        农产品质量安全</v>
          </cell>
          <cell r="B701">
            <v>100</v>
          </cell>
          <cell r="C701">
            <v>408</v>
          </cell>
        </row>
        <row r="702">
          <cell r="A702" t="str">
            <v xml:space="preserve">        执法监管</v>
          </cell>
          <cell r="B702">
            <v>50</v>
          </cell>
          <cell r="C702">
            <v>13</v>
          </cell>
        </row>
        <row r="703">
          <cell r="A703" t="str">
            <v xml:space="preserve">        统计监测与信息服务</v>
          </cell>
          <cell r="C703">
            <v>0</v>
          </cell>
        </row>
        <row r="704">
          <cell r="A704" t="str">
            <v xml:space="preserve">        行业业务管理</v>
          </cell>
          <cell r="C704">
            <v>0</v>
          </cell>
        </row>
        <row r="705">
          <cell r="A705" t="str">
            <v xml:space="preserve">        对外交流与合作</v>
          </cell>
          <cell r="C705">
            <v>0</v>
          </cell>
        </row>
        <row r="706">
          <cell r="A706" t="str">
            <v xml:space="preserve">        防灾救灾</v>
          </cell>
          <cell r="B706">
            <v>300</v>
          </cell>
          <cell r="C706">
            <v>60</v>
          </cell>
        </row>
        <row r="707">
          <cell r="A707" t="str">
            <v xml:space="preserve">        稳定农民收入补贴</v>
          </cell>
          <cell r="C707">
            <v>0</v>
          </cell>
        </row>
        <row r="708">
          <cell r="A708" t="str">
            <v xml:space="preserve">        农业结构调整补贴</v>
          </cell>
          <cell r="C708">
            <v>0</v>
          </cell>
        </row>
        <row r="709">
          <cell r="A709" t="str">
            <v xml:space="preserve">        农业生产发展</v>
          </cell>
          <cell r="B709">
            <v>200</v>
          </cell>
          <cell r="C709">
            <v>2043</v>
          </cell>
        </row>
        <row r="710">
          <cell r="A710" t="str">
            <v xml:space="preserve">        农村合作经济</v>
          </cell>
          <cell r="B710">
            <v>100</v>
          </cell>
          <cell r="C710">
            <v>60</v>
          </cell>
        </row>
        <row r="711">
          <cell r="A711" t="str">
            <v xml:space="preserve">        农产品加工与促销</v>
          </cell>
          <cell r="C711">
            <v>0</v>
          </cell>
        </row>
        <row r="712">
          <cell r="A712" t="str">
            <v xml:space="preserve">        农村社会事业</v>
          </cell>
          <cell r="B712">
            <v>3000</v>
          </cell>
          <cell r="C712">
            <v>4700</v>
          </cell>
        </row>
        <row r="713">
          <cell r="A713" t="str">
            <v xml:space="preserve">        农业资源保护修复与利用</v>
          </cell>
          <cell r="C713">
            <v>2</v>
          </cell>
        </row>
        <row r="714">
          <cell r="A714" t="str">
            <v xml:space="preserve">        农村道路建设</v>
          </cell>
        </row>
        <row r="715">
          <cell r="A715" t="str">
            <v xml:space="preserve">        成品油价格改革对渔业的补贴</v>
          </cell>
          <cell r="C715">
            <v>0</v>
          </cell>
        </row>
        <row r="716">
          <cell r="A716" t="str">
            <v xml:space="preserve">        对高校毕业生到基层任职补助</v>
          </cell>
          <cell r="C716">
            <v>23</v>
          </cell>
        </row>
        <row r="717">
          <cell r="A717" t="str">
            <v xml:space="preserve">        农田建设</v>
          </cell>
          <cell r="C717">
            <v>400</v>
          </cell>
        </row>
        <row r="718">
          <cell r="A718" t="str">
            <v xml:space="preserve">        其他农业农村支出</v>
          </cell>
          <cell r="B718">
            <v>57.44</v>
          </cell>
          <cell r="C718">
            <v>2265</v>
          </cell>
        </row>
        <row r="719">
          <cell r="A719" t="str">
            <v xml:space="preserve">      林业和草原</v>
          </cell>
          <cell r="B719">
            <v>3575.69</v>
          </cell>
          <cell r="C719">
            <v>3542</v>
          </cell>
        </row>
        <row r="720">
          <cell r="A720" t="str">
            <v xml:space="preserve">        行政运行</v>
          </cell>
          <cell r="B720">
            <v>800</v>
          </cell>
          <cell r="C720">
            <v>1350</v>
          </cell>
        </row>
        <row r="721">
          <cell r="A721" t="str">
            <v xml:space="preserve">        一般行政管理事务</v>
          </cell>
          <cell r="C721">
            <v>0</v>
          </cell>
        </row>
        <row r="722">
          <cell r="A722" t="str">
            <v xml:space="preserve">        机关服务</v>
          </cell>
          <cell r="C722">
            <v>0</v>
          </cell>
        </row>
        <row r="723">
          <cell r="A723" t="str">
            <v xml:space="preserve">        事业机构</v>
          </cell>
          <cell r="C723">
            <v>0</v>
          </cell>
        </row>
        <row r="724">
          <cell r="A724" t="str">
            <v xml:space="preserve">        森林资源培育</v>
          </cell>
          <cell r="B724">
            <v>500</v>
          </cell>
          <cell r="C724">
            <v>425</v>
          </cell>
        </row>
        <row r="725">
          <cell r="A725" t="str">
            <v xml:space="preserve">        技术推广与转化</v>
          </cell>
          <cell r="C725">
            <v>0</v>
          </cell>
        </row>
        <row r="726">
          <cell r="A726" t="str">
            <v xml:space="preserve">        森林资源管理</v>
          </cell>
          <cell r="C726">
            <v>150</v>
          </cell>
        </row>
        <row r="727">
          <cell r="A727" t="str">
            <v xml:space="preserve">        森林生态效益补偿</v>
          </cell>
          <cell r="C727">
            <v>0</v>
          </cell>
        </row>
        <row r="728">
          <cell r="A728" t="str">
            <v xml:space="preserve">        自然保护区等管理</v>
          </cell>
          <cell r="B728">
            <v>1966</v>
          </cell>
          <cell r="C728">
            <v>37</v>
          </cell>
        </row>
        <row r="729">
          <cell r="A729" t="str">
            <v xml:space="preserve">        动植物保护</v>
          </cell>
          <cell r="C729">
            <v>0</v>
          </cell>
        </row>
        <row r="730">
          <cell r="A730" t="str">
            <v xml:space="preserve">        湿地保护</v>
          </cell>
          <cell r="C730">
            <v>0</v>
          </cell>
        </row>
        <row r="731">
          <cell r="A731" t="str">
            <v xml:space="preserve">        执法与监督</v>
          </cell>
          <cell r="C731">
            <v>13</v>
          </cell>
        </row>
        <row r="732">
          <cell r="A732" t="str">
            <v xml:space="preserve">        防沙治沙</v>
          </cell>
        </row>
        <row r="733">
          <cell r="A733" t="str">
            <v xml:space="preserve">        对外合作与交流</v>
          </cell>
        </row>
        <row r="734">
          <cell r="A734" t="str">
            <v xml:space="preserve">        产业化管理</v>
          </cell>
        </row>
        <row r="735">
          <cell r="A735" t="str">
            <v xml:space="preserve">        信息管理</v>
          </cell>
        </row>
        <row r="736">
          <cell r="A736" t="str">
            <v xml:space="preserve">        林区公共支出</v>
          </cell>
        </row>
        <row r="737">
          <cell r="A737" t="str">
            <v xml:space="preserve">        贷款贴息</v>
          </cell>
          <cell r="C737">
            <v>83</v>
          </cell>
        </row>
        <row r="738">
          <cell r="A738" t="str">
            <v xml:space="preserve">        成品油价格改革对林业的补贴</v>
          </cell>
          <cell r="C738">
            <v>0</v>
          </cell>
        </row>
        <row r="739">
          <cell r="A739" t="str">
            <v xml:space="preserve">        林业草原防灾减灾</v>
          </cell>
          <cell r="C739">
            <v>70</v>
          </cell>
        </row>
        <row r="740">
          <cell r="A740" t="str">
            <v xml:space="preserve">        国家公园</v>
          </cell>
          <cell r="C740">
            <v>0</v>
          </cell>
        </row>
        <row r="741">
          <cell r="A741" t="str">
            <v xml:space="preserve">        草原管理</v>
          </cell>
          <cell r="C741">
            <v>0</v>
          </cell>
        </row>
        <row r="742">
          <cell r="A742" t="str">
            <v xml:space="preserve">        行业业务管理</v>
          </cell>
          <cell r="C742">
            <v>0</v>
          </cell>
        </row>
        <row r="743">
          <cell r="A743" t="str">
            <v xml:space="preserve">        其他林业和草原支出</v>
          </cell>
          <cell r="B743">
            <v>309.69</v>
          </cell>
          <cell r="C743">
            <v>1414</v>
          </cell>
        </row>
        <row r="744">
          <cell r="A744" t="str">
            <v xml:space="preserve">      水利</v>
          </cell>
          <cell r="B744">
            <v>1040.46</v>
          </cell>
          <cell r="C744">
            <v>1471</v>
          </cell>
        </row>
        <row r="745">
          <cell r="A745" t="str">
            <v xml:space="preserve">        行政运行</v>
          </cell>
          <cell r="B745">
            <v>1040.46</v>
          </cell>
          <cell r="C745">
            <v>312</v>
          </cell>
        </row>
        <row r="746">
          <cell r="A746" t="str">
            <v xml:space="preserve">        一般行政管理事务</v>
          </cell>
          <cell r="C746">
            <v>0</v>
          </cell>
        </row>
        <row r="747">
          <cell r="A747" t="str">
            <v xml:space="preserve">        机关服务</v>
          </cell>
          <cell r="C747">
            <v>0</v>
          </cell>
        </row>
        <row r="748">
          <cell r="A748" t="str">
            <v xml:space="preserve">        水利行业业务管理</v>
          </cell>
          <cell r="C748">
            <v>0</v>
          </cell>
        </row>
        <row r="749">
          <cell r="A749" t="str">
            <v xml:space="preserve">        水利工程建设</v>
          </cell>
          <cell r="C749">
            <v>0</v>
          </cell>
        </row>
        <row r="750">
          <cell r="A750" t="str">
            <v xml:space="preserve">        水利工程运行与维护</v>
          </cell>
          <cell r="C750">
            <v>0</v>
          </cell>
        </row>
        <row r="751">
          <cell r="A751" t="str">
            <v xml:space="preserve">        长江黄河等流域管理</v>
          </cell>
          <cell r="C751">
            <v>0</v>
          </cell>
        </row>
        <row r="752">
          <cell r="A752" t="str">
            <v xml:space="preserve">        水利前期工作</v>
          </cell>
          <cell r="C752">
            <v>0</v>
          </cell>
        </row>
        <row r="753">
          <cell r="A753" t="str">
            <v xml:space="preserve">        水利执法监督</v>
          </cell>
          <cell r="C753">
            <v>0</v>
          </cell>
        </row>
        <row r="754">
          <cell r="A754" t="str">
            <v xml:space="preserve">        水土保持</v>
          </cell>
          <cell r="C754">
            <v>45</v>
          </cell>
        </row>
        <row r="755">
          <cell r="A755" t="str">
            <v xml:space="preserve">        水资源节约管理与保护</v>
          </cell>
          <cell r="C755">
            <v>0</v>
          </cell>
        </row>
        <row r="756">
          <cell r="A756" t="str">
            <v xml:space="preserve">        水质监测</v>
          </cell>
          <cell r="C756">
            <v>0</v>
          </cell>
        </row>
        <row r="757">
          <cell r="A757" t="str">
            <v xml:space="preserve">        水文测报</v>
          </cell>
          <cell r="C757">
            <v>0</v>
          </cell>
        </row>
        <row r="758">
          <cell r="A758" t="str">
            <v xml:space="preserve">        防汛</v>
          </cell>
          <cell r="C758">
            <v>28</v>
          </cell>
        </row>
        <row r="759">
          <cell r="A759" t="str">
            <v xml:space="preserve">        抗旱</v>
          </cell>
          <cell r="C759">
            <v>0</v>
          </cell>
        </row>
        <row r="760">
          <cell r="A760" t="str">
            <v xml:space="preserve">        农村水利</v>
          </cell>
          <cell r="C760">
            <v>71</v>
          </cell>
        </row>
        <row r="761">
          <cell r="A761" t="str">
            <v xml:space="preserve">        水利技术推广</v>
          </cell>
          <cell r="C761">
            <v>0</v>
          </cell>
        </row>
        <row r="762">
          <cell r="A762" t="str">
            <v xml:space="preserve">        国际河流治理与管理</v>
          </cell>
          <cell r="C762">
            <v>0</v>
          </cell>
        </row>
        <row r="763">
          <cell r="A763" t="str">
            <v xml:space="preserve">        江河湖库水系综合整治</v>
          </cell>
          <cell r="C763">
            <v>0</v>
          </cell>
        </row>
        <row r="764">
          <cell r="A764" t="str">
            <v xml:space="preserve">        大中型水库移民后期扶持专项支出</v>
          </cell>
          <cell r="C764">
            <v>111</v>
          </cell>
        </row>
        <row r="765">
          <cell r="A765" t="str">
            <v xml:space="preserve">        水利安全监督</v>
          </cell>
          <cell r="C765">
            <v>0</v>
          </cell>
        </row>
        <row r="766">
          <cell r="A766" t="str">
            <v xml:space="preserve">        信息管理</v>
          </cell>
          <cell r="C766">
            <v>0</v>
          </cell>
        </row>
        <row r="767">
          <cell r="A767" t="str">
            <v xml:space="preserve">        水利建设移民支出</v>
          </cell>
          <cell r="C767">
            <v>0</v>
          </cell>
        </row>
        <row r="768">
          <cell r="A768" t="str">
            <v xml:space="preserve">        农村人畜饮水</v>
          </cell>
          <cell r="C768">
            <v>0</v>
          </cell>
        </row>
        <row r="769">
          <cell r="A769" t="str">
            <v xml:space="preserve">        南水北调工程建设</v>
          </cell>
          <cell r="C769">
            <v>0</v>
          </cell>
        </row>
        <row r="770">
          <cell r="A770" t="str">
            <v xml:space="preserve">        南水北调工程管理</v>
          </cell>
          <cell r="B770">
            <v>0</v>
          </cell>
        </row>
        <row r="771">
          <cell r="A771" t="str">
            <v xml:space="preserve">        其他水利支出</v>
          </cell>
          <cell r="C771">
            <v>904</v>
          </cell>
        </row>
        <row r="772">
          <cell r="A772" t="str">
            <v xml:space="preserve">      扶贫</v>
          </cell>
          <cell r="B772">
            <v>6805.9699999999993</v>
          </cell>
          <cell r="C772">
            <v>13578</v>
          </cell>
        </row>
        <row r="773">
          <cell r="A773" t="str">
            <v xml:space="preserve">        行政运行</v>
          </cell>
          <cell r="B773">
            <v>98.77</v>
          </cell>
          <cell r="C773">
            <v>112</v>
          </cell>
        </row>
        <row r="774">
          <cell r="A774" t="str">
            <v xml:space="preserve">        一般行政管理事务</v>
          </cell>
          <cell r="C774">
            <v>0</v>
          </cell>
        </row>
        <row r="775">
          <cell r="A775" t="str">
            <v xml:space="preserve">        机关服务</v>
          </cell>
          <cell r="C775">
            <v>0</v>
          </cell>
        </row>
        <row r="776">
          <cell r="A776" t="str">
            <v xml:space="preserve">        农村基础设施建设</v>
          </cell>
          <cell r="B776">
            <v>1142</v>
          </cell>
          <cell r="C776">
            <v>0</v>
          </cell>
        </row>
        <row r="777">
          <cell r="A777" t="str">
            <v xml:space="preserve">        生产发展</v>
          </cell>
          <cell r="C777">
            <v>0</v>
          </cell>
        </row>
        <row r="778">
          <cell r="A778" t="str">
            <v xml:space="preserve">        社会发展</v>
          </cell>
          <cell r="C778">
            <v>0</v>
          </cell>
        </row>
        <row r="779">
          <cell r="A779" t="str">
            <v xml:space="preserve">        扶贫贷款奖补和贴息</v>
          </cell>
          <cell r="C779">
            <v>0</v>
          </cell>
        </row>
        <row r="780">
          <cell r="A780" t="str">
            <v xml:space="preserve">       “三西”农业建设专项补助</v>
          </cell>
          <cell r="C780">
            <v>0</v>
          </cell>
        </row>
        <row r="781">
          <cell r="A781" t="str">
            <v xml:space="preserve">        扶贫事业机构</v>
          </cell>
          <cell r="C781">
            <v>0</v>
          </cell>
        </row>
        <row r="782">
          <cell r="A782" t="str">
            <v xml:space="preserve">        其他扶贫支出</v>
          </cell>
          <cell r="B782">
            <v>5565.2</v>
          </cell>
          <cell r="C782">
            <v>13466</v>
          </cell>
        </row>
        <row r="783">
          <cell r="A783" t="str">
            <v xml:space="preserve">      农村综合改革</v>
          </cell>
          <cell r="B783">
            <v>1945.44</v>
          </cell>
          <cell r="C783">
            <v>2092</v>
          </cell>
        </row>
        <row r="784">
          <cell r="A784" t="str">
            <v xml:space="preserve">        对村级一事一议的补助</v>
          </cell>
          <cell r="B784">
            <v>1000</v>
          </cell>
          <cell r="C784">
            <v>218</v>
          </cell>
        </row>
        <row r="785">
          <cell r="A785" t="str">
            <v xml:space="preserve">        国有农场办社会职能改革补助</v>
          </cell>
          <cell r="C785">
            <v>0</v>
          </cell>
        </row>
        <row r="786">
          <cell r="A786" t="str">
            <v xml:space="preserve">        对村民委员会和村党支部的补助</v>
          </cell>
          <cell r="B786">
            <v>945.44</v>
          </cell>
          <cell r="C786">
            <v>1874</v>
          </cell>
        </row>
        <row r="787">
          <cell r="A787" t="str">
            <v xml:space="preserve">        对村集体经济组织的补助</v>
          </cell>
        </row>
        <row r="788">
          <cell r="A788" t="str">
            <v xml:space="preserve">        农村综合改革示范试点补助</v>
          </cell>
        </row>
        <row r="789">
          <cell r="A789" t="str">
            <v xml:space="preserve">        其他农村综合改革支出</v>
          </cell>
        </row>
        <row r="790">
          <cell r="A790" t="str">
            <v xml:space="preserve">      普惠金融发展支出</v>
          </cell>
          <cell r="B790">
            <v>0</v>
          </cell>
          <cell r="C790">
            <v>686</v>
          </cell>
        </row>
        <row r="791">
          <cell r="A791" t="str">
            <v xml:space="preserve">        支持农村金融机构</v>
          </cell>
        </row>
        <row r="792">
          <cell r="A792" t="str">
            <v xml:space="preserve">        涉农贷款增量奖励</v>
          </cell>
        </row>
        <row r="793">
          <cell r="A793" t="str">
            <v xml:space="preserve">        农业保险保费补贴</v>
          </cell>
        </row>
        <row r="794">
          <cell r="A794" t="str">
            <v xml:space="preserve">        创业担保贷款贴息</v>
          </cell>
        </row>
        <row r="795">
          <cell r="A795" t="str">
            <v xml:space="preserve">        补充创业担保贷款基金</v>
          </cell>
        </row>
        <row r="796">
          <cell r="A796" t="str">
            <v xml:space="preserve">        其他普惠金融发展支出</v>
          </cell>
          <cell r="C796">
            <v>686</v>
          </cell>
        </row>
        <row r="797">
          <cell r="A797" t="str">
            <v xml:space="preserve">      目标价格补贴</v>
          </cell>
          <cell r="B797">
            <v>0</v>
          </cell>
          <cell r="C797">
            <v>0</v>
          </cell>
        </row>
        <row r="798">
          <cell r="A798" t="str">
            <v xml:space="preserve">        棉花目标价格补贴</v>
          </cell>
        </row>
        <row r="799">
          <cell r="A799" t="str">
            <v xml:space="preserve">        其他目标价格补贴</v>
          </cell>
        </row>
        <row r="800">
          <cell r="A800" t="str">
            <v xml:space="preserve">      其他农林水支出</v>
          </cell>
          <cell r="B800">
            <v>0</v>
          </cell>
          <cell r="C800">
            <v>228</v>
          </cell>
        </row>
        <row r="801">
          <cell r="A801" t="str">
            <v xml:space="preserve">        化解其他公益性乡村债务支出</v>
          </cell>
        </row>
        <row r="802">
          <cell r="A802" t="str">
            <v xml:space="preserve">        其他农林水支出</v>
          </cell>
          <cell r="C802">
            <v>228</v>
          </cell>
        </row>
        <row r="803">
          <cell r="A803" t="str">
            <v>十三、交通运输支出</v>
          </cell>
          <cell r="B803">
            <v>1547</v>
          </cell>
          <cell r="C803">
            <v>11425</v>
          </cell>
        </row>
        <row r="804">
          <cell r="A804" t="str">
            <v xml:space="preserve">      公路水路运输</v>
          </cell>
          <cell r="B804">
            <v>906</v>
          </cell>
          <cell r="C804">
            <v>11001</v>
          </cell>
        </row>
        <row r="805">
          <cell r="A805" t="str">
            <v xml:space="preserve">        行政运行</v>
          </cell>
          <cell r="B805">
            <v>263.37</v>
          </cell>
          <cell r="C805">
            <v>292</v>
          </cell>
        </row>
        <row r="806">
          <cell r="A806" t="str">
            <v xml:space="preserve">        一般行政管理事务</v>
          </cell>
        </row>
        <row r="807">
          <cell r="A807" t="str">
            <v xml:space="preserve">        机关服务</v>
          </cell>
        </row>
        <row r="808">
          <cell r="A808" t="str">
            <v xml:space="preserve">        公路建设</v>
          </cell>
          <cell r="B808">
            <v>642.63</v>
          </cell>
          <cell r="C808">
            <v>10000</v>
          </cell>
        </row>
        <row r="809">
          <cell r="A809" t="str">
            <v xml:space="preserve">        公路养护</v>
          </cell>
          <cell r="C809">
            <v>699</v>
          </cell>
        </row>
        <row r="810">
          <cell r="A810" t="str">
            <v xml:space="preserve">        交通运输信息化建设</v>
          </cell>
          <cell r="C810">
            <v>0</v>
          </cell>
        </row>
        <row r="811">
          <cell r="A811" t="str">
            <v xml:space="preserve">        公路和运输安全</v>
          </cell>
          <cell r="C811">
            <v>0</v>
          </cell>
        </row>
        <row r="812">
          <cell r="A812" t="str">
            <v xml:space="preserve">        公路还贷专项</v>
          </cell>
          <cell r="C812">
            <v>0</v>
          </cell>
        </row>
        <row r="813">
          <cell r="A813" t="str">
            <v xml:space="preserve">        公路运输管理</v>
          </cell>
        </row>
        <row r="814">
          <cell r="A814" t="str">
            <v xml:space="preserve">        公路和运输技术标准化建设</v>
          </cell>
        </row>
        <row r="815">
          <cell r="A815" t="str">
            <v xml:space="preserve">        港口设施</v>
          </cell>
        </row>
        <row r="816">
          <cell r="A816" t="str">
            <v xml:space="preserve">        航道维护</v>
          </cell>
        </row>
        <row r="817">
          <cell r="A817" t="str">
            <v xml:space="preserve">        船舶检验</v>
          </cell>
        </row>
        <row r="818">
          <cell r="A818" t="str">
            <v xml:space="preserve">        救助打捞</v>
          </cell>
        </row>
        <row r="819">
          <cell r="A819" t="str">
            <v xml:space="preserve">        内河运输</v>
          </cell>
        </row>
        <row r="820">
          <cell r="A820" t="str">
            <v xml:space="preserve">        远洋运输</v>
          </cell>
        </row>
        <row r="821">
          <cell r="A821" t="str">
            <v xml:space="preserve">        海事管理</v>
          </cell>
        </row>
        <row r="822">
          <cell r="A822" t="str">
            <v xml:space="preserve">        航标事业发展支出</v>
          </cell>
        </row>
        <row r="823">
          <cell r="A823" t="str">
            <v xml:space="preserve">        水路运输管理支出</v>
          </cell>
        </row>
        <row r="824">
          <cell r="A824" t="str">
            <v xml:space="preserve">        口岸建设</v>
          </cell>
        </row>
        <row r="825">
          <cell r="A825" t="str">
            <v xml:space="preserve">        取消政府还贷二级公路收费专项支出</v>
          </cell>
        </row>
        <row r="826">
          <cell r="A826" t="str">
            <v xml:space="preserve">        其他公路水路运输支出</v>
          </cell>
          <cell r="C826">
            <v>10</v>
          </cell>
        </row>
        <row r="827">
          <cell r="A827" t="str">
            <v xml:space="preserve">      铁路运输</v>
          </cell>
          <cell r="B827">
            <v>0</v>
          </cell>
          <cell r="C827">
            <v>0</v>
          </cell>
        </row>
        <row r="828">
          <cell r="A828" t="str">
            <v xml:space="preserve">        行政运行</v>
          </cell>
        </row>
        <row r="829">
          <cell r="A829" t="str">
            <v xml:space="preserve">        一般行政管理事务</v>
          </cell>
        </row>
        <row r="830">
          <cell r="A830" t="str">
            <v xml:space="preserve">        机关服务</v>
          </cell>
        </row>
        <row r="831">
          <cell r="A831" t="str">
            <v xml:space="preserve">        铁路路网建设</v>
          </cell>
        </row>
        <row r="832">
          <cell r="A832" t="str">
            <v xml:space="preserve">        铁路还贷专项</v>
          </cell>
        </row>
        <row r="833">
          <cell r="A833" t="str">
            <v xml:space="preserve">        铁路安全</v>
          </cell>
        </row>
        <row r="834">
          <cell r="A834" t="str">
            <v xml:space="preserve">        铁路专项运输</v>
          </cell>
        </row>
        <row r="835">
          <cell r="A835" t="str">
            <v xml:space="preserve">        行业监管</v>
          </cell>
        </row>
        <row r="836">
          <cell r="A836" t="str">
            <v xml:space="preserve">        其他铁路运输支出</v>
          </cell>
        </row>
        <row r="837">
          <cell r="A837" t="str">
            <v xml:space="preserve">      民用航空运输</v>
          </cell>
          <cell r="B837">
            <v>241</v>
          </cell>
          <cell r="C837">
            <v>0</v>
          </cell>
        </row>
        <row r="838">
          <cell r="A838" t="str">
            <v xml:space="preserve">        行政运行</v>
          </cell>
        </row>
        <row r="839">
          <cell r="A839" t="str">
            <v xml:space="preserve">        一般行政管理事务</v>
          </cell>
        </row>
        <row r="840">
          <cell r="A840" t="str">
            <v xml:space="preserve">        机关服务</v>
          </cell>
        </row>
        <row r="841">
          <cell r="A841" t="str">
            <v xml:space="preserve">        机场建设</v>
          </cell>
        </row>
        <row r="842">
          <cell r="A842" t="str">
            <v xml:space="preserve">        空管系统建设</v>
          </cell>
        </row>
        <row r="843">
          <cell r="A843" t="str">
            <v xml:space="preserve">        民航还贷专项支出</v>
          </cell>
        </row>
        <row r="844">
          <cell r="A844" t="str">
            <v xml:space="preserve">        民用航空安全</v>
          </cell>
        </row>
        <row r="845">
          <cell r="A845" t="str">
            <v xml:space="preserve">        民航专项运输</v>
          </cell>
        </row>
        <row r="846">
          <cell r="A846" t="str">
            <v xml:space="preserve">        其他民用航空运输支出</v>
          </cell>
          <cell r="B846">
            <v>241</v>
          </cell>
        </row>
        <row r="847">
          <cell r="A847" t="str">
            <v xml:space="preserve">      成品油价格改革对交通运输的补贴</v>
          </cell>
          <cell r="B847">
            <v>400</v>
          </cell>
          <cell r="C847">
            <v>224</v>
          </cell>
        </row>
        <row r="848">
          <cell r="A848" t="str">
            <v xml:space="preserve">        对城市公交的补贴</v>
          </cell>
          <cell r="B848">
            <v>200</v>
          </cell>
        </row>
        <row r="849">
          <cell r="A849" t="str">
            <v xml:space="preserve">        对农村道路客运的补贴</v>
          </cell>
        </row>
        <row r="850">
          <cell r="A850" t="str">
            <v xml:space="preserve">        对出租车的补贴</v>
          </cell>
          <cell r="C850">
            <v>4</v>
          </cell>
        </row>
        <row r="851">
          <cell r="A851" t="str">
            <v xml:space="preserve">        成品油价格改革补贴其他支出</v>
          </cell>
          <cell r="B851">
            <v>200</v>
          </cell>
          <cell r="C851">
            <v>220</v>
          </cell>
        </row>
        <row r="852">
          <cell r="A852" t="str">
            <v xml:space="preserve">      邮政业支出</v>
          </cell>
          <cell r="B852">
            <v>0</v>
          </cell>
          <cell r="C852">
            <v>0</v>
          </cell>
        </row>
        <row r="853">
          <cell r="A853" t="str">
            <v xml:space="preserve">        行政运行</v>
          </cell>
        </row>
        <row r="854">
          <cell r="A854" t="str">
            <v xml:space="preserve">        一般行政管理事务</v>
          </cell>
        </row>
        <row r="855">
          <cell r="A855" t="str">
            <v xml:space="preserve">        机关服务</v>
          </cell>
        </row>
        <row r="856">
          <cell r="A856" t="str">
            <v xml:space="preserve">        行业监管</v>
          </cell>
        </row>
        <row r="857">
          <cell r="A857" t="str">
            <v xml:space="preserve">        邮政普遍服务与特殊服务</v>
          </cell>
        </row>
        <row r="858">
          <cell r="A858" t="str">
            <v xml:space="preserve">        其他邮政业支出</v>
          </cell>
        </row>
        <row r="859">
          <cell r="A859" t="str">
            <v xml:space="preserve">      车辆购置税支出</v>
          </cell>
          <cell r="B859">
            <v>0</v>
          </cell>
          <cell r="C859">
            <v>0</v>
          </cell>
        </row>
        <row r="860">
          <cell r="A860" t="str">
            <v xml:space="preserve">        车辆购置税用于公路等基础设施建设支出</v>
          </cell>
        </row>
        <row r="861">
          <cell r="A861" t="str">
            <v xml:space="preserve">        车辆购置税用于农村公路建设支出</v>
          </cell>
        </row>
        <row r="862">
          <cell r="A862" t="str">
            <v xml:space="preserve">        车辆购置税用于老旧汽车报废更新补贴</v>
          </cell>
        </row>
        <row r="863">
          <cell r="A863" t="str">
            <v xml:space="preserve">        车辆购置税其他支出</v>
          </cell>
        </row>
        <row r="864">
          <cell r="A864" t="str">
            <v xml:space="preserve">      其他交通运输支出</v>
          </cell>
          <cell r="B864">
            <v>0</v>
          </cell>
          <cell r="C864">
            <v>200</v>
          </cell>
        </row>
        <row r="865">
          <cell r="A865" t="str">
            <v xml:space="preserve">        公共交通运营补助</v>
          </cell>
          <cell r="C865">
            <v>200</v>
          </cell>
        </row>
        <row r="866">
          <cell r="A866" t="str">
            <v xml:space="preserve">        其他交通运输支出</v>
          </cell>
        </row>
        <row r="867">
          <cell r="A867" t="str">
            <v>十四、资源勘探工业信息等支出</v>
          </cell>
          <cell r="B867">
            <v>3522.0000000000005</v>
          </cell>
          <cell r="C867">
            <v>12819</v>
          </cell>
        </row>
        <row r="868">
          <cell r="A868" t="str">
            <v xml:space="preserve">      资源勘探开发</v>
          </cell>
          <cell r="B868">
            <v>0</v>
          </cell>
          <cell r="C868">
            <v>0</v>
          </cell>
        </row>
        <row r="869">
          <cell r="A869" t="str">
            <v xml:space="preserve">        行政运行</v>
          </cell>
        </row>
        <row r="870">
          <cell r="A870" t="str">
            <v xml:space="preserve">        一般行政管理事务</v>
          </cell>
        </row>
        <row r="871">
          <cell r="A871" t="str">
            <v xml:space="preserve">        机关服务</v>
          </cell>
        </row>
        <row r="872">
          <cell r="A872" t="str">
            <v xml:space="preserve">        煤炭勘探开采和洗选</v>
          </cell>
        </row>
        <row r="873">
          <cell r="A873" t="str">
            <v xml:space="preserve">        石油和天然气勘探开采</v>
          </cell>
        </row>
        <row r="874">
          <cell r="A874" t="str">
            <v xml:space="preserve">        黑色金属矿勘探和采选</v>
          </cell>
        </row>
        <row r="875">
          <cell r="A875" t="str">
            <v xml:space="preserve">        有色金属矿勘探和采选</v>
          </cell>
        </row>
        <row r="876">
          <cell r="A876" t="str">
            <v xml:space="preserve">        非金属矿勘探和采选</v>
          </cell>
        </row>
        <row r="877">
          <cell r="A877" t="str">
            <v xml:space="preserve">        其他资源勘探业支出</v>
          </cell>
        </row>
        <row r="878">
          <cell r="A878" t="str">
            <v xml:space="preserve">      制造业</v>
          </cell>
          <cell r="B878">
            <v>0</v>
          </cell>
          <cell r="C878">
            <v>0</v>
          </cell>
        </row>
        <row r="879">
          <cell r="A879" t="str">
            <v xml:space="preserve">        行政运行</v>
          </cell>
        </row>
        <row r="880">
          <cell r="A880" t="str">
            <v xml:space="preserve">        一般行政管理事务</v>
          </cell>
        </row>
        <row r="881">
          <cell r="A881" t="str">
            <v xml:space="preserve">        机关服务</v>
          </cell>
        </row>
        <row r="882">
          <cell r="A882" t="str">
            <v xml:space="preserve">        纺织业</v>
          </cell>
        </row>
        <row r="883">
          <cell r="A883" t="str">
            <v xml:space="preserve">        医药制造业</v>
          </cell>
        </row>
        <row r="884">
          <cell r="A884" t="str">
            <v xml:space="preserve">        非金属矿物制品业</v>
          </cell>
        </row>
        <row r="885">
          <cell r="A885" t="str">
            <v xml:space="preserve">        通信设备、计算机及其他电子设备制造业</v>
          </cell>
        </row>
        <row r="886">
          <cell r="A886" t="str">
            <v xml:space="preserve">        交通运输设备制造业</v>
          </cell>
        </row>
        <row r="887">
          <cell r="A887" t="str">
            <v xml:space="preserve">        电气机械及器材制造业</v>
          </cell>
        </row>
        <row r="888">
          <cell r="A888" t="str">
            <v xml:space="preserve">        工艺品及其他制造业</v>
          </cell>
        </row>
        <row r="889">
          <cell r="A889" t="str">
            <v xml:space="preserve">        石油加工、炼焦及核燃料加工业</v>
          </cell>
        </row>
        <row r="890">
          <cell r="A890" t="str">
            <v xml:space="preserve">        化学原料及化学制品制造业</v>
          </cell>
        </row>
        <row r="891">
          <cell r="A891" t="str">
            <v xml:space="preserve">        黑色金属冶炼及压延加工业</v>
          </cell>
        </row>
        <row r="892">
          <cell r="A892" t="str">
            <v xml:space="preserve">        有色金属冶炼及压延加工业</v>
          </cell>
        </row>
        <row r="893">
          <cell r="A893" t="str">
            <v xml:space="preserve">        其他制造业支出</v>
          </cell>
        </row>
        <row r="894">
          <cell r="A894" t="str">
            <v xml:space="preserve">      建筑业</v>
          </cell>
          <cell r="B894">
            <v>0</v>
          </cell>
          <cell r="C894">
            <v>0</v>
          </cell>
        </row>
        <row r="895">
          <cell r="A895" t="str">
            <v xml:space="preserve">        行政运行</v>
          </cell>
        </row>
        <row r="896">
          <cell r="A896" t="str">
            <v xml:space="preserve">        一般行政管理事务</v>
          </cell>
        </row>
        <row r="897">
          <cell r="A897" t="str">
            <v xml:space="preserve">        机关服务</v>
          </cell>
        </row>
        <row r="898">
          <cell r="A898" t="str">
            <v xml:space="preserve">        其他建筑业支出</v>
          </cell>
        </row>
        <row r="899">
          <cell r="A899" t="str">
            <v xml:space="preserve">      工业和信息产业监管</v>
          </cell>
          <cell r="B899">
            <v>3338.3700000000003</v>
          </cell>
          <cell r="C899">
            <v>12521</v>
          </cell>
        </row>
        <row r="900">
          <cell r="A900" t="str">
            <v xml:space="preserve">        行政运行</v>
          </cell>
          <cell r="B900">
            <v>231.84</v>
          </cell>
          <cell r="C900">
            <v>250</v>
          </cell>
        </row>
        <row r="901">
          <cell r="A901" t="str">
            <v xml:space="preserve">        一般行政管理事务</v>
          </cell>
        </row>
        <row r="902">
          <cell r="A902" t="str">
            <v xml:space="preserve">        机关服务</v>
          </cell>
        </row>
        <row r="903">
          <cell r="A903" t="str">
            <v xml:space="preserve">        战备应急</v>
          </cell>
        </row>
        <row r="904">
          <cell r="A904" t="str">
            <v xml:space="preserve">        信息安全建设</v>
          </cell>
          <cell r="B904">
            <v>100</v>
          </cell>
        </row>
        <row r="905">
          <cell r="A905" t="str">
            <v xml:space="preserve">        专用通信</v>
          </cell>
        </row>
        <row r="906">
          <cell r="A906" t="str">
            <v xml:space="preserve">        无线电监管</v>
          </cell>
        </row>
        <row r="907">
          <cell r="A907" t="str">
            <v xml:space="preserve">        工业和信息产业战略研究与标准制定</v>
          </cell>
        </row>
        <row r="908">
          <cell r="A908" t="str">
            <v xml:space="preserve">        工业和信息产业支持</v>
          </cell>
          <cell r="B908">
            <v>3006.53</v>
          </cell>
          <cell r="C908">
            <v>9271</v>
          </cell>
        </row>
        <row r="909">
          <cell r="A909" t="str">
            <v xml:space="preserve">        电子专项工程</v>
          </cell>
        </row>
        <row r="910">
          <cell r="A910" t="str">
            <v xml:space="preserve">        行业监管</v>
          </cell>
        </row>
        <row r="911">
          <cell r="A911" t="str">
            <v xml:space="preserve">        技术基础研究</v>
          </cell>
        </row>
        <row r="912">
          <cell r="A912" t="str">
            <v xml:space="preserve">        其他工业和信息产业监管支出</v>
          </cell>
          <cell r="C912">
            <v>3000</v>
          </cell>
        </row>
        <row r="913">
          <cell r="A913" t="str">
            <v xml:space="preserve">      国有资产监管</v>
          </cell>
          <cell r="B913">
            <v>0</v>
          </cell>
          <cell r="C913">
            <v>0</v>
          </cell>
        </row>
        <row r="914">
          <cell r="A914" t="str">
            <v xml:space="preserve">        行政运行</v>
          </cell>
        </row>
        <row r="915">
          <cell r="A915" t="str">
            <v xml:space="preserve">        一般行政管理事务</v>
          </cell>
        </row>
        <row r="916">
          <cell r="A916" t="str">
            <v xml:space="preserve">        机关服务</v>
          </cell>
        </row>
        <row r="917">
          <cell r="A917" t="str">
            <v xml:space="preserve">        国有企业监事会专项</v>
          </cell>
        </row>
        <row r="918">
          <cell r="A918" t="str">
            <v xml:space="preserve">        中央企业专项管理</v>
          </cell>
        </row>
        <row r="919">
          <cell r="A919" t="str">
            <v xml:space="preserve">        其他国有资产监管支出</v>
          </cell>
        </row>
        <row r="920">
          <cell r="A920" t="str">
            <v xml:space="preserve">      支持中小企业发展和管理支出</v>
          </cell>
          <cell r="B920">
            <v>183.63</v>
          </cell>
          <cell r="C920">
            <v>298</v>
          </cell>
        </row>
        <row r="921">
          <cell r="A921" t="str">
            <v xml:space="preserve">        行政运行</v>
          </cell>
          <cell r="B921">
            <v>99</v>
          </cell>
          <cell r="C921">
            <v>86</v>
          </cell>
        </row>
        <row r="922">
          <cell r="A922" t="str">
            <v xml:space="preserve">        一般行政管理事务</v>
          </cell>
        </row>
        <row r="923">
          <cell r="A923" t="str">
            <v xml:space="preserve">        机关服务</v>
          </cell>
        </row>
        <row r="924">
          <cell r="A924" t="str">
            <v xml:space="preserve">        科技型中小企业技术创新基金</v>
          </cell>
        </row>
        <row r="925">
          <cell r="A925" t="str">
            <v xml:space="preserve">        中小企业发展专项</v>
          </cell>
          <cell r="C925">
            <v>4</v>
          </cell>
        </row>
        <row r="926">
          <cell r="A926" t="str">
            <v xml:space="preserve">        其他支持中小企业发展和管理支出</v>
          </cell>
          <cell r="B926">
            <v>84.63</v>
          </cell>
          <cell r="C926">
            <v>208</v>
          </cell>
        </row>
        <row r="927">
          <cell r="A927" t="str">
            <v xml:space="preserve">      其他资源勘探工业信息等支出</v>
          </cell>
          <cell r="B927">
            <v>0</v>
          </cell>
          <cell r="C927">
            <v>0</v>
          </cell>
        </row>
        <row r="928">
          <cell r="A928" t="str">
            <v xml:space="preserve">        黄金事务</v>
          </cell>
        </row>
        <row r="929">
          <cell r="A929" t="str">
            <v xml:space="preserve">        技术改造支出</v>
          </cell>
        </row>
        <row r="930">
          <cell r="A930" t="str">
            <v xml:space="preserve">        中药材扶持资金支出</v>
          </cell>
        </row>
        <row r="931">
          <cell r="A931" t="str">
            <v xml:space="preserve">        重点产业振兴和技术改造项目贷款贴息</v>
          </cell>
        </row>
        <row r="932">
          <cell r="A932" t="str">
            <v xml:space="preserve">        其他资源勘探工业信息等支出</v>
          </cell>
        </row>
        <row r="933">
          <cell r="A933" t="str">
            <v>十五、商业服务业等支出</v>
          </cell>
          <cell r="B933">
            <v>868</v>
          </cell>
          <cell r="C933">
            <v>894</v>
          </cell>
        </row>
        <row r="934">
          <cell r="A934" t="str">
            <v xml:space="preserve">      商业流通事务</v>
          </cell>
          <cell r="B934">
            <v>868</v>
          </cell>
          <cell r="C934">
            <v>503</v>
          </cell>
        </row>
        <row r="935">
          <cell r="A935" t="str">
            <v xml:space="preserve">        行政运行</v>
          </cell>
          <cell r="B935">
            <v>368</v>
          </cell>
          <cell r="C935">
            <v>253</v>
          </cell>
        </row>
        <row r="936">
          <cell r="A936" t="str">
            <v xml:space="preserve">        一般行政管理事务</v>
          </cell>
        </row>
        <row r="937">
          <cell r="A937" t="str">
            <v xml:space="preserve">        机关服务</v>
          </cell>
        </row>
        <row r="938">
          <cell r="A938" t="str">
            <v xml:space="preserve">        食品流通安全补贴</v>
          </cell>
        </row>
        <row r="939">
          <cell r="A939" t="str">
            <v xml:space="preserve">        市场监测及信息管理</v>
          </cell>
        </row>
        <row r="940">
          <cell r="A940" t="str">
            <v xml:space="preserve">        民贸企业补贴</v>
          </cell>
        </row>
        <row r="941">
          <cell r="A941" t="str">
            <v xml:space="preserve">        民贸民品贷款贴息</v>
          </cell>
        </row>
        <row r="942">
          <cell r="A942" t="str">
            <v xml:space="preserve">        事业运行</v>
          </cell>
        </row>
        <row r="943">
          <cell r="A943" t="str">
            <v xml:space="preserve">        其他商业流通事务支出</v>
          </cell>
          <cell r="B943">
            <v>500</v>
          </cell>
          <cell r="C943">
            <v>250</v>
          </cell>
        </row>
        <row r="944">
          <cell r="A944" t="str">
            <v xml:space="preserve">      涉外发展服务支出</v>
          </cell>
          <cell r="B944">
            <v>0</v>
          </cell>
          <cell r="C944">
            <v>3</v>
          </cell>
        </row>
        <row r="945">
          <cell r="A945" t="str">
            <v xml:space="preserve">        行政运行</v>
          </cell>
        </row>
        <row r="946">
          <cell r="A946" t="str">
            <v xml:space="preserve">        一般行政管理事务</v>
          </cell>
        </row>
        <row r="947">
          <cell r="A947" t="str">
            <v xml:space="preserve">        机关服务</v>
          </cell>
        </row>
        <row r="948">
          <cell r="A948" t="str">
            <v xml:space="preserve">        外商投资环境建设补助资金</v>
          </cell>
        </row>
        <row r="949">
          <cell r="A949" t="str">
            <v xml:space="preserve">        其他涉外发展服务支出</v>
          </cell>
          <cell r="C949">
            <v>3</v>
          </cell>
        </row>
        <row r="950">
          <cell r="A950" t="str">
            <v xml:space="preserve">      其他商业服务业等支出</v>
          </cell>
          <cell r="B950">
            <v>0</v>
          </cell>
          <cell r="C950">
            <v>388</v>
          </cell>
        </row>
        <row r="951">
          <cell r="A951" t="str">
            <v xml:space="preserve">        服务业基础设施建设</v>
          </cell>
        </row>
        <row r="952">
          <cell r="A952" t="str">
            <v xml:space="preserve">        其他商业服务业等支出</v>
          </cell>
          <cell r="C952">
            <v>388</v>
          </cell>
        </row>
        <row r="953">
          <cell r="A953" t="str">
            <v>十六、金融支出</v>
          </cell>
          <cell r="B953">
            <v>67</v>
          </cell>
          <cell r="C953">
            <v>71</v>
          </cell>
        </row>
        <row r="954">
          <cell r="A954" t="str">
            <v xml:space="preserve">      金融部门行政支出</v>
          </cell>
          <cell r="B954">
            <v>67</v>
          </cell>
          <cell r="C954">
            <v>71</v>
          </cell>
        </row>
        <row r="955">
          <cell r="A955" t="str">
            <v xml:space="preserve">        行政运行</v>
          </cell>
          <cell r="B955">
            <v>20</v>
          </cell>
          <cell r="C955">
            <v>61</v>
          </cell>
        </row>
        <row r="956">
          <cell r="A956" t="str">
            <v xml:space="preserve">        一般行政管理事务</v>
          </cell>
        </row>
        <row r="957">
          <cell r="A957" t="str">
            <v xml:space="preserve">        机关服务</v>
          </cell>
        </row>
        <row r="958">
          <cell r="A958" t="str">
            <v xml:space="preserve">        安全防卫</v>
          </cell>
        </row>
        <row r="959">
          <cell r="A959" t="str">
            <v xml:space="preserve">        事业运行</v>
          </cell>
        </row>
        <row r="960">
          <cell r="A960" t="str">
            <v xml:space="preserve">        金融部门其他行政支出</v>
          </cell>
          <cell r="B960">
            <v>47</v>
          </cell>
          <cell r="C960">
            <v>10</v>
          </cell>
        </row>
        <row r="961">
          <cell r="A961" t="str">
            <v xml:space="preserve">      金融发展支出</v>
          </cell>
          <cell r="B961">
            <v>0</v>
          </cell>
          <cell r="C961">
            <v>0</v>
          </cell>
        </row>
        <row r="962">
          <cell r="A962" t="str">
            <v xml:space="preserve">        政策性银行亏损补贴</v>
          </cell>
        </row>
        <row r="963">
          <cell r="A963" t="str">
            <v xml:space="preserve">        利息费用补贴支出</v>
          </cell>
        </row>
        <row r="964">
          <cell r="A964" t="str">
            <v xml:space="preserve">        补充资本金</v>
          </cell>
        </row>
        <row r="965">
          <cell r="A965" t="str">
            <v xml:space="preserve">        风险基金补助</v>
          </cell>
        </row>
        <row r="966">
          <cell r="A966" t="str">
            <v xml:space="preserve">        其他金融发展支出</v>
          </cell>
        </row>
        <row r="967">
          <cell r="A967" t="str">
            <v xml:space="preserve">      其他金融支出</v>
          </cell>
        </row>
        <row r="968">
          <cell r="A968" t="str">
            <v>十七、援助其他地区支出</v>
          </cell>
        </row>
        <row r="969">
          <cell r="A969" t="str">
            <v xml:space="preserve">      一般公共服务</v>
          </cell>
        </row>
        <row r="970">
          <cell r="A970" t="str">
            <v xml:space="preserve">      教育</v>
          </cell>
        </row>
        <row r="971">
          <cell r="A971" t="str">
            <v xml:space="preserve">      文化体育与传媒</v>
          </cell>
        </row>
        <row r="972">
          <cell r="A972" t="str">
            <v xml:space="preserve">      医疗卫生</v>
          </cell>
        </row>
        <row r="973">
          <cell r="A973" t="str">
            <v xml:space="preserve">      节能环保</v>
          </cell>
        </row>
        <row r="974">
          <cell r="A974" t="str">
            <v xml:space="preserve">      农业</v>
          </cell>
        </row>
        <row r="975">
          <cell r="A975" t="str">
            <v xml:space="preserve">      交通运输</v>
          </cell>
        </row>
        <row r="976">
          <cell r="A976" t="str">
            <v xml:space="preserve">      住房保障</v>
          </cell>
        </row>
        <row r="977">
          <cell r="A977" t="str">
            <v xml:space="preserve">      其他支出</v>
          </cell>
        </row>
        <row r="978">
          <cell r="A978" t="str">
            <v>十八、自然资源海洋气象等支出</v>
          </cell>
          <cell r="B978">
            <v>2103</v>
          </cell>
          <cell r="C978">
            <v>2653</v>
          </cell>
        </row>
        <row r="979">
          <cell r="A979" t="str">
            <v xml:space="preserve">      自然资源事务</v>
          </cell>
          <cell r="B979">
            <v>1959</v>
          </cell>
          <cell r="C979">
            <v>2599</v>
          </cell>
        </row>
        <row r="980">
          <cell r="A980" t="str">
            <v xml:space="preserve">        行政运行</v>
          </cell>
          <cell r="B980">
            <v>959</v>
          </cell>
          <cell r="C980">
            <v>1375</v>
          </cell>
        </row>
        <row r="981">
          <cell r="A981" t="str">
            <v xml:space="preserve">        一般行政管理事务</v>
          </cell>
        </row>
        <row r="982">
          <cell r="A982" t="str">
            <v xml:space="preserve">        机关服务</v>
          </cell>
        </row>
        <row r="983">
          <cell r="A983" t="str">
            <v xml:space="preserve">        自然资源规划及管理</v>
          </cell>
          <cell r="C983">
            <v>293</v>
          </cell>
        </row>
        <row r="984">
          <cell r="A984" t="str">
            <v xml:space="preserve">        自然资源利用与保护</v>
          </cell>
          <cell r="C984">
            <v>147</v>
          </cell>
        </row>
        <row r="985">
          <cell r="A985" t="str">
            <v xml:space="preserve">        自然资源社会公益服务</v>
          </cell>
        </row>
        <row r="986">
          <cell r="A986" t="str">
            <v xml:space="preserve">        自然资源行业业务管理</v>
          </cell>
        </row>
        <row r="987">
          <cell r="A987" t="str">
            <v xml:space="preserve">        自然资源调查与确权登记</v>
          </cell>
          <cell r="C987">
            <v>381</v>
          </cell>
        </row>
        <row r="988">
          <cell r="A988" t="str">
            <v xml:space="preserve">        土地资源储备支出</v>
          </cell>
        </row>
        <row r="989">
          <cell r="A989" t="str">
            <v xml:space="preserve">        地质矿产资源与环境调查</v>
          </cell>
        </row>
        <row r="990">
          <cell r="A990" t="str">
            <v xml:space="preserve">        地质勘查与矿产资源管理</v>
          </cell>
        </row>
        <row r="991">
          <cell r="A991" t="str">
            <v xml:space="preserve">        地质转产项目财政贴息</v>
          </cell>
        </row>
        <row r="992">
          <cell r="A992" t="str">
            <v xml:space="preserve">        国外风险勘查</v>
          </cell>
        </row>
        <row r="993">
          <cell r="A993" t="str">
            <v xml:space="preserve">        地质勘查基金（周转金）支出</v>
          </cell>
        </row>
        <row r="994">
          <cell r="A994" t="str">
            <v xml:space="preserve">        海域与海岛管理</v>
          </cell>
        </row>
        <row r="995">
          <cell r="A995" t="str">
            <v xml:space="preserve">        自然资源国际合作与海洋权益维护</v>
          </cell>
        </row>
        <row r="996">
          <cell r="A996" t="str">
            <v xml:space="preserve">        自然资源卫星</v>
          </cell>
        </row>
        <row r="997">
          <cell r="A997" t="str">
            <v xml:space="preserve">        极地考察</v>
          </cell>
        </row>
        <row r="998">
          <cell r="A998" t="str">
            <v xml:space="preserve">        深海调查与资源开发</v>
          </cell>
        </row>
        <row r="999">
          <cell r="A999" t="str">
            <v xml:space="preserve">        海港航标维护</v>
          </cell>
        </row>
        <row r="1000">
          <cell r="A1000" t="str">
            <v xml:space="preserve">        海水淡化</v>
          </cell>
        </row>
        <row r="1001">
          <cell r="A1001" t="str">
            <v xml:space="preserve">        无居民海岛使用金支出</v>
          </cell>
        </row>
        <row r="1002">
          <cell r="A1002" t="str">
            <v xml:space="preserve">        海洋战略规划与预警监测</v>
          </cell>
        </row>
        <row r="1003">
          <cell r="A1003" t="str">
            <v xml:space="preserve">        基础测绘与地理信息监管</v>
          </cell>
          <cell r="C1003">
            <v>43</v>
          </cell>
        </row>
        <row r="1004">
          <cell r="A1004" t="str">
            <v xml:space="preserve">        事业运行</v>
          </cell>
        </row>
        <row r="1005">
          <cell r="A1005" t="str">
            <v xml:space="preserve">        其他自然资源事务支出</v>
          </cell>
          <cell r="B1005">
            <v>1000</v>
          </cell>
          <cell r="C1005">
            <v>360</v>
          </cell>
        </row>
        <row r="1006">
          <cell r="A1006" t="str">
            <v xml:space="preserve">      气象事务</v>
          </cell>
          <cell r="B1006">
            <v>144</v>
          </cell>
          <cell r="C1006">
            <v>54</v>
          </cell>
        </row>
        <row r="1007">
          <cell r="A1007" t="str">
            <v xml:space="preserve">        行政运行</v>
          </cell>
          <cell r="C1007">
            <v>44</v>
          </cell>
        </row>
        <row r="1008">
          <cell r="A1008" t="str">
            <v xml:space="preserve">        一般行政管理事务</v>
          </cell>
        </row>
        <row r="1009">
          <cell r="A1009" t="str">
            <v xml:space="preserve">        机关服务</v>
          </cell>
        </row>
        <row r="1010">
          <cell r="A1010" t="str">
            <v xml:space="preserve">        气象事业机构</v>
          </cell>
        </row>
        <row r="1011">
          <cell r="A1011" t="str">
            <v xml:space="preserve">        气象探测</v>
          </cell>
        </row>
        <row r="1012">
          <cell r="A1012" t="str">
            <v xml:space="preserve">        气象信息传输及管理</v>
          </cell>
        </row>
        <row r="1013">
          <cell r="A1013" t="str">
            <v xml:space="preserve">        气象预报预测</v>
          </cell>
        </row>
        <row r="1014">
          <cell r="A1014" t="str">
            <v xml:space="preserve">        气象服务</v>
          </cell>
        </row>
        <row r="1015">
          <cell r="A1015" t="str">
            <v xml:space="preserve">        气象装备保障维护</v>
          </cell>
          <cell r="C1015">
            <v>10</v>
          </cell>
        </row>
        <row r="1016">
          <cell r="A1016" t="str">
            <v xml:space="preserve">        气象基础设施建设与维修</v>
          </cell>
        </row>
        <row r="1017">
          <cell r="A1017" t="str">
            <v xml:space="preserve">        气象卫星</v>
          </cell>
        </row>
        <row r="1018">
          <cell r="A1018" t="str">
            <v xml:space="preserve">        气象法规与标准</v>
          </cell>
        </row>
        <row r="1019">
          <cell r="A1019" t="str">
            <v xml:space="preserve">        气象资金审计稽查</v>
          </cell>
        </row>
        <row r="1020">
          <cell r="A1020" t="str">
            <v xml:space="preserve">        其他气象事务支出</v>
          </cell>
          <cell r="B1020">
            <v>144</v>
          </cell>
        </row>
        <row r="1021">
          <cell r="A1021" t="str">
            <v xml:space="preserve">      其他自然资源海洋气象等支出</v>
          </cell>
        </row>
        <row r="1022">
          <cell r="A1022" t="str">
            <v>十九、住房保障支出</v>
          </cell>
          <cell r="B1022">
            <v>15125</v>
          </cell>
          <cell r="C1022">
            <v>1736</v>
          </cell>
        </row>
        <row r="1023">
          <cell r="A1023" t="str">
            <v xml:space="preserve">      保障性安居工程支出</v>
          </cell>
          <cell r="B1023">
            <v>11725</v>
          </cell>
          <cell r="C1023">
            <v>1447</v>
          </cell>
        </row>
        <row r="1024">
          <cell r="A1024" t="str">
            <v xml:space="preserve">        廉租住房</v>
          </cell>
          <cell r="B1024">
            <v>110</v>
          </cell>
        </row>
        <row r="1025">
          <cell r="A1025" t="str">
            <v xml:space="preserve">        沉陷区治理</v>
          </cell>
        </row>
        <row r="1026">
          <cell r="A1026" t="str">
            <v xml:space="preserve">        棚户区改造</v>
          </cell>
        </row>
        <row r="1027">
          <cell r="A1027" t="str">
            <v xml:space="preserve">        少数民族地区游牧民定居工程</v>
          </cell>
        </row>
        <row r="1028">
          <cell r="A1028" t="str">
            <v xml:space="preserve">        农村危房改造</v>
          </cell>
          <cell r="B1028">
            <v>40</v>
          </cell>
          <cell r="C1028">
            <v>961</v>
          </cell>
        </row>
        <row r="1029">
          <cell r="A1029" t="str">
            <v xml:space="preserve">        公共租赁住房</v>
          </cell>
          <cell r="C1029">
            <v>483</v>
          </cell>
        </row>
        <row r="1030">
          <cell r="A1030" t="str">
            <v xml:space="preserve">        保障性住房租金补贴</v>
          </cell>
          <cell r="C1030">
            <v>3</v>
          </cell>
        </row>
        <row r="1031">
          <cell r="A1031" t="str">
            <v xml:space="preserve">        老旧小区改造</v>
          </cell>
          <cell r="B1031">
            <v>11575</v>
          </cell>
        </row>
        <row r="1032">
          <cell r="A1032" t="str">
            <v xml:space="preserve">        住房租赁市场发展</v>
          </cell>
        </row>
        <row r="1033">
          <cell r="A1033" t="str">
            <v xml:space="preserve">        其他保障性安居工程支出</v>
          </cell>
        </row>
        <row r="1034">
          <cell r="A1034" t="str">
            <v xml:space="preserve">      住房改革支出</v>
          </cell>
          <cell r="B1034">
            <v>3400</v>
          </cell>
          <cell r="C1034">
            <v>289</v>
          </cell>
        </row>
        <row r="1035">
          <cell r="A1035" t="str">
            <v xml:space="preserve">        住房公积金</v>
          </cell>
          <cell r="B1035">
            <v>3400</v>
          </cell>
          <cell r="C1035">
            <v>289</v>
          </cell>
        </row>
        <row r="1036">
          <cell r="A1036" t="str">
            <v xml:space="preserve">        提租补贴</v>
          </cell>
        </row>
        <row r="1037">
          <cell r="A1037" t="str">
            <v xml:space="preserve">        购房补贴</v>
          </cell>
        </row>
        <row r="1038">
          <cell r="A1038" t="str">
            <v xml:space="preserve">      城乡社区住宅</v>
          </cell>
          <cell r="B1038">
            <v>0</v>
          </cell>
          <cell r="C1038">
            <v>0</v>
          </cell>
        </row>
        <row r="1039">
          <cell r="A1039" t="str">
            <v xml:space="preserve">        公有住房建设和维修改造支出</v>
          </cell>
        </row>
        <row r="1040">
          <cell r="A1040" t="str">
            <v xml:space="preserve">        住房公积金管理</v>
          </cell>
        </row>
        <row r="1041">
          <cell r="A1041" t="str">
            <v xml:space="preserve">        其他城乡社区住宅支出</v>
          </cell>
        </row>
        <row r="1042">
          <cell r="A1042" t="str">
            <v>二十、粮油物资储备支出</v>
          </cell>
          <cell r="B1042">
            <v>222</v>
          </cell>
          <cell r="C1042">
            <v>236</v>
          </cell>
        </row>
        <row r="1043">
          <cell r="A1043" t="str">
            <v xml:space="preserve">      粮油事务</v>
          </cell>
          <cell r="B1043">
            <v>222</v>
          </cell>
          <cell r="C1043">
            <v>175</v>
          </cell>
        </row>
        <row r="1044">
          <cell r="A1044" t="str">
            <v xml:space="preserve">        行政运行</v>
          </cell>
          <cell r="B1044">
            <v>222</v>
          </cell>
          <cell r="C1044">
            <v>145</v>
          </cell>
        </row>
        <row r="1045">
          <cell r="A1045" t="str">
            <v xml:space="preserve">        一般行政管理事务</v>
          </cell>
        </row>
        <row r="1046">
          <cell r="A1046" t="str">
            <v xml:space="preserve">        机关服务</v>
          </cell>
        </row>
        <row r="1047">
          <cell r="A1047" t="str">
            <v xml:space="preserve">        粮食财务与审计支出</v>
          </cell>
        </row>
        <row r="1048">
          <cell r="A1048" t="str">
            <v xml:space="preserve">        粮食信息统计</v>
          </cell>
        </row>
        <row r="1049">
          <cell r="A1049" t="str">
            <v xml:space="preserve">        粮食专项业务活动</v>
          </cell>
        </row>
        <row r="1050">
          <cell r="A1050" t="str">
            <v xml:space="preserve">        国家粮油差价补贴</v>
          </cell>
        </row>
        <row r="1051">
          <cell r="A1051" t="str">
            <v xml:space="preserve">        粮食财务挂账利息补贴</v>
          </cell>
        </row>
        <row r="1052">
          <cell r="A1052" t="str">
            <v xml:space="preserve">        粮食财务挂账消化款</v>
          </cell>
        </row>
        <row r="1053">
          <cell r="A1053" t="str">
            <v xml:space="preserve">        处理陈化粮补贴</v>
          </cell>
        </row>
        <row r="1054">
          <cell r="A1054" t="str">
            <v xml:space="preserve">        粮食风险基金</v>
          </cell>
        </row>
        <row r="1055">
          <cell r="A1055" t="str">
            <v xml:space="preserve">        粮油市场调控专项资金</v>
          </cell>
        </row>
        <row r="1056">
          <cell r="A1056" t="str">
            <v xml:space="preserve">        事业运行</v>
          </cell>
        </row>
        <row r="1057">
          <cell r="A1057" t="str">
            <v xml:space="preserve">        其他粮油事务支出</v>
          </cell>
          <cell r="C1057">
            <v>30</v>
          </cell>
        </row>
        <row r="1058">
          <cell r="A1058" t="str">
            <v xml:space="preserve">      物资事务</v>
          </cell>
          <cell r="B1058">
            <v>0</v>
          </cell>
          <cell r="C1058">
            <v>21</v>
          </cell>
        </row>
        <row r="1059">
          <cell r="A1059" t="str">
            <v xml:space="preserve">        行政运行</v>
          </cell>
        </row>
        <row r="1060">
          <cell r="A1060" t="str">
            <v xml:space="preserve">        一般行政管理事务</v>
          </cell>
        </row>
        <row r="1061">
          <cell r="A1061" t="str">
            <v xml:space="preserve">        机关服务</v>
          </cell>
        </row>
        <row r="1062">
          <cell r="A1062" t="str">
            <v xml:space="preserve">        铁路专用线</v>
          </cell>
        </row>
        <row r="1063">
          <cell r="A1063" t="str">
            <v xml:space="preserve">        护库武警和民兵支出</v>
          </cell>
        </row>
        <row r="1064">
          <cell r="A1064" t="str">
            <v xml:space="preserve">        物资保管与保养</v>
          </cell>
        </row>
        <row r="1065">
          <cell r="A1065" t="str">
            <v xml:space="preserve">        专项贷款利息</v>
          </cell>
        </row>
        <row r="1066">
          <cell r="A1066" t="str">
            <v xml:space="preserve">        物资转移</v>
          </cell>
        </row>
        <row r="1067">
          <cell r="A1067" t="str">
            <v xml:space="preserve">        物资轮换</v>
          </cell>
        </row>
        <row r="1068">
          <cell r="A1068" t="str">
            <v xml:space="preserve">        仓库建设</v>
          </cell>
          <cell r="C1068">
            <v>21</v>
          </cell>
        </row>
        <row r="1069">
          <cell r="A1069" t="str">
            <v xml:space="preserve">        仓库安防</v>
          </cell>
        </row>
        <row r="1070">
          <cell r="A1070" t="str">
            <v xml:space="preserve">        事业运行</v>
          </cell>
        </row>
        <row r="1071">
          <cell r="A1071" t="str">
            <v xml:space="preserve">        其他物资事务支出</v>
          </cell>
        </row>
        <row r="1072">
          <cell r="A1072" t="str">
            <v xml:space="preserve">      能源储备</v>
          </cell>
          <cell r="B1072">
            <v>0</v>
          </cell>
          <cell r="C1072">
            <v>0</v>
          </cell>
        </row>
        <row r="1073">
          <cell r="A1073" t="str">
            <v xml:space="preserve">        石油储备</v>
          </cell>
        </row>
        <row r="1074">
          <cell r="A1074" t="str">
            <v xml:space="preserve">        天然铀能源储备</v>
          </cell>
        </row>
        <row r="1075">
          <cell r="A1075" t="str">
            <v xml:space="preserve">        煤炭储备</v>
          </cell>
        </row>
        <row r="1076">
          <cell r="A1076" t="str">
            <v xml:space="preserve">        其他能源储备支出</v>
          </cell>
        </row>
        <row r="1077">
          <cell r="A1077" t="str">
            <v xml:space="preserve">      粮油储备</v>
          </cell>
          <cell r="B1077">
            <v>0</v>
          </cell>
          <cell r="C1077">
            <v>40</v>
          </cell>
        </row>
        <row r="1078">
          <cell r="A1078" t="str">
            <v xml:space="preserve">        储备粮油补贴</v>
          </cell>
          <cell r="C1078">
            <v>40</v>
          </cell>
        </row>
        <row r="1079">
          <cell r="A1079" t="str">
            <v xml:space="preserve">        储备粮油差价补贴</v>
          </cell>
        </row>
        <row r="1080">
          <cell r="A1080" t="str">
            <v xml:space="preserve">        储备粮（油）库建设</v>
          </cell>
        </row>
        <row r="1081">
          <cell r="A1081" t="str">
            <v xml:space="preserve">        最低收购价政策支出</v>
          </cell>
        </row>
        <row r="1082">
          <cell r="A1082" t="str">
            <v xml:space="preserve">        其他粮油储备支出</v>
          </cell>
        </row>
        <row r="1083">
          <cell r="A1083" t="str">
            <v xml:space="preserve">      重要商品储备</v>
          </cell>
          <cell r="B1083">
            <v>0</v>
          </cell>
          <cell r="C1083">
            <v>0</v>
          </cell>
        </row>
        <row r="1084">
          <cell r="A1084" t="str">
            <v xml:space="preserve">        棉花储备</v>
          </cell>
        </row>
        <row r="1085">
          <cell r="A1085" t="str">
            <v xml:space="preserve">        食糖储备</v>
          </cell>
        </row>
        <row r="1086">
          <cell r="A1086" t="str">
            <v xml:space="preserve">        肉类储备</v>
          </cell>
        </row>
        <row r="1087">
          <cell r="A1087" t="str">
            <v xml:space="preserve">        化肥储备</v>
          </cell>
        </row>
        <row r="1088">
          <cell r="A1088" t="str">
            <v xml:space="preserve">        农药储备</v>
          </cell>
        </row>
        <row r="1089">
          <cell r="A1089" t="str">
            <v xml:space="preserve">        边销茶储备</v>
          </cell>
        </row>
        <row r="1090">
          <cell r="A1090" t="str">
            <v xml:space="preserve">        羊毛储备</v>
          </cell>
        </row>
        <row r="1091">
          <cell r="A1091" t="str">
            <v xml:space="preserve">        医药储备</v>
          </cell>
        </row>
        <row r="1092">
          <cell r="A1092" t="str">
            <v xml:space="preserve">        食盐储备</v>
          </cell>
        </row>
        <row r="1093">
          <cell r="A1093" t="str">
            <v xml:space="preserve">        战略物资储备</v>
          </cell>
        </row>
        <row r="1094">
          <cell r="A1094" t="str">
            <v xml:space="preserve">        其他重要商品储备支出</v>
          </cell>
        </row>
        <row r="1095">
          <cell r="A1095" t="str">
            <v>二十一、灾害防治及应急管理支出</v>
          </cell>
          <cell r="B1095">
            <v>621</v>
          </cell>
          <cell r="C1095">
            <v>685</v>
          </cell>
        </row>
        <row r="1096">
          <cell r="A1096" t="str">
            <v xml:space="preserve">     应急管理事务</v>
          </cell>
          <cell r="B1096">
            <v>261</v>
          </cell>
          <cell r="C1096">
            <v>244</v>
          </cell>
        </row>
        <row r="1097">
          <cell r="A1097" t="str">
            <v xml:space="preserve">       行政运行</v>
          </cell>
          <cell r="B1097">
            <v>261</v>
          </cell>
          <cell r="C1097">
            <v>179</v>
          </cell>
        </row>
        <row r="1098">
          <cell r="A1098" t="str">
            <v xml:space="preserve">       一般行政管理事务</v>
          </cell>
        </row>
        <row r="1099">
          <cell r="A1099" t="str">
            <v xml:space="preserve">       机关服务</v>
          </cell>
        </row>
        <row r="1100">
          <cell r="A1100" t="str">
            <v xml:space="preserve">       灾害风险防治</v>
          </cell>
        </row>
        <row r="1101">
          <cell r="A1101" t="str">
            <v xml:space="preserve">       国务院安委会专项</v>
          </cell>
        </row>
        <row r="1102">
          <cell r="A1102" t="str">
            <v xml:space="preserve">       安全监管</v>
          </cell>
          <cell r="C1102">
            <v>60</v>
          </cell>
        </row>
        <row r="1103">
          <cell r="A1103" t="str">
            <v xml:space="preserve">       安全生产基础</v>
          </cell>
        </row>
        <row r="1104">
          <cell r="A1104" t="str">
            <v xml:space="preserve">       应急救援</v>
          </cell>
        </row>
        <row r="1105">
          <cell r="A1105" t="str">
            <v xml:space="preserve">       应急管理</v>
          </cell>
        </row>
        <row r="1106">
          <cell r="A1106" t="str">
            <v xml:space="preserve">       事业运行</v>
          </cell>
        </row>
        <row r="1107">
          <cell r="A1107" t="str">
            <v xml:space="preserve">       其他应急管理支出</v>
          </cell>
          <cell r="C1107">
            <v>5</v>
          </cell>
        </row>
        <row r="1108">
          <cell r="A1108" t="str">
            <v xml:space="preserve">     消防事务</v>
          </cell>
          <cell r="B1108">
            <v>0</v>
          </cell>
          <cell r="C1108">
            <v>225</v>
          </cell>
        </row>
        <row r="1109">
          <cell r="A1109" t="str">
            <v xml:space="preserve">       行政运行</v>
          </cell>
          <cell r="C1109">
            <v>25</v>
          </cell>
        </row>
        <row r="1110">
          <cell r="A1110" t="str">
            <v xml:space="preserve">       一般行政管理实务</v>
          </cell>
          <cell r="C1110">
            <v>20</v>
          </cell>
        </row>
        <row r="1111">
          <cell r="A1111" t="str">
            <v xml:space="preserve">       机关服务</v>
          </cell>
          <cell r="C1111">
            <v>150</v>
          </cell>
        </row>
        <row r="1112">
          <cell r="A1112" t="str">
            <v xml:space="preserve">       消防应急救援</v>
          </cell>
          <cell r="C1112">
            <v>30</v>
          </cell>
        </row>
        <row r="1113">
          <cell r="A1113" t="str">
            <v xml:space="preserve">       其他消防事务支出</v>
          </cell>
        </row>
        <row r="1114">
          <cell r="A1114" t="str">
            <v xml:space="preserve">     森林消防事务</v>
          </cell>
          <cell r="B1114">
            <v>0</v>
          </cell>
          <cell r="C1114">
            <v>36</v>
          </cell>
        </row>
        <row r="1115">
          <cell r="A1115" t="str">
            <v xml:space="preserve">       行政运行</v>
          </cell>
          <cell r="C1115">
            <v>16</v>
          </cell>
        </row>
        <row r="1116">
          <cell r="A1116" t="str">
            <v xml:space="preserve">       一般行政管理事务</v>
          </cell>
          <cell r="C1116">
            <v>0</v>
          </cell>
        </row>
        <row r="1117">
          <cell r="A1117" t="str">
            <v xml:space="preserve">       机关服务</v>
          </cell>
          <cell r="C1117">
            <v>0</v>
          </cell>
        </row>
        <row r="1118">
          <cell r="A1118" t="str">
            <v xml:space="preserve">       森林消防应急救援</v>
          </cell>
          <cell r="C1118">
            <v>20</v>
          </cell>
        </row>
        <row r="1119">
          <cell r="A1119" t="str">
            <v xml:space="preserve">       其他森林消防事务支出</v>
          </cell>
        </row>
        <row r="1120">
          <cell r="A1120" t="str">
            <v xml:space="preserve">     煤矿安全</v>
          </cell>
          <cell r="B1120">
            <v>0</v>
          </cell>
          <cell r="C1120">
            <v>0</v>
          </cell>
        </row>
        <row r="1121">
          <cell r="A1121" t="str">
            <v xml:space="preserve">       行政运行</v>
          </cell>
        </row>
        <row r="1122">
          <cell r="A1122" t="str">
            <v xml:space="preserve">       一般行政管理事务</v>
          </cell>
        </row>
        <row r="1123">
          <cell r="A1123" t="str">
            <v xml:space="preserve">       机关服务</v>
          </cell>
        </row>
        <row r="1124">
          <cell r="A1124" t="str">
            <v xml:space="preserve">       煤矿安全监察事务</v>
          </cell>
        </row>
        <row r="1125">
          <cell r="A1125" t="str">
            <v xml:space="preserve">       煤矿应急救援事务</v>
          </cell>
        </row>
        <row r="1126">
          <cell r="A1126" t="str">
            <v xml:space="preserve">       事业运行</v>
          </cell>
        </row>
        <row r="1127">
          <cell r="A1127" t="str">
            <v xml:space="preserve">       其他煤矿安全支出</v>
          </cell>
        </row>
        <row r="1128">
          <cell r="A1128" t="str">
            <v xml:space="preserve">     地震事务</v>
          </cell>
          <cell r="B1128">
            <v>0</v>
          </cell>
          <cell r="C1128">
            <v>23</v>
          </cell>
        </row>
        <row r="1129">
          <cell r="A1129" t="str">
            <v xml:space="preserve">       行政运行</v>
          </cell>
          <cell r="C1129">
            <v>23</v>
          </cell>
        </row>
        <row r="1130">
          <cell r="A1130" t="str">
            <v xml:space="preserve">       一般行政管理事务</v>
          </cell>
        </row>
        <row r="1131">
          <cell r="A1131" t="str">
            <v xml:space="preserve">       机关服务</v>
          </cell>
        </row>
        <row r="1132">
          <cell r="A1132" t="str">
            <v xml:space="preserve">       地震监测</v>
          </cell>
        </row>
        <row r="1133">
          <cell r="A1133" t="str">
            <v xml:space="preserve">       地震预测预报</v>
          </cell>
        </row>
        <row r="1134">
          <cell r="A1134" t="str">
            <v xml:space="preserve">       地震灾害预防</v>
          </cell>
        </row>
        <row r="1135">
          <cell r="A1135" t="str">
            <v xml:space="preserve">       地震应急救援</v>
          </cell>
        </row>
        <row r="1136">
          <cell r="A1136" t="str">
            <v xml:space="preserve">       地震环境探察</v>
          </cell>
        </row>
        <row r="1137">
          <cell r="A1137" t="str">
            <v xml:space="preserve">       防震减灾信息管理</v>
          </cell>
        </row>
        <row r="1138">
          <cell r="A1138" t="str">
            <v xml:space="preserve">       防震减灾基础管理</v>
          </cell>
        </row>
        <row r="1139">
          <cell r="A1139" t="str">
            <v xml:space="preserve">       地震事业机构</v>
          </cell>
        </row>
        <row r="1140">
          <cell r="A1140" t="str">
            <v xml:space="preserve">       其他地震事务支出</v>
          </cell>
        </row>
        <row r="1141">
          <cell r="A1141" t="str">
            <v xml:space="preserve">     自然灾害防治</v>
          </cell>
          <cell r="B1141">
            <v>0</v>
          </cell>
          <cell r="C1141">
            <v>0</v>
          </cell>
        </row>
        <row r="1142">
          <cell r="A1142" t="str">
            <v xml:space="preserve">       地质灾害防治</v>
          </cell>
        </row>
        <row r="1143">
          <cell r="A1143" t="str">
            <v xml:space="preserve">       森林草原防灾减灾</v>
          </cell>
          <cell r="C1143">
            <v>0</v>
          </cell>
        </row>
        <row r="1144">
          <cell r="A1144" t="str">
            <v xml:space="preserve">       其他自然灾害防治支出</v>
          </cell>
        </row>
        <row r="1145">
          <cell r="A1145" t="str">
            <v xml:space="preserve">     自然灾害救灾及恢复重建支出</v>
          </cell>
          <cell r="B1145">
            <v>360</v>
          </cell>
          <cell r="C1145">
            <v>157</v>
          </cell>
        </row>
        <row r="1146">
          <cell r="A1146" t="str">
            <v xml:space="preserve">       中央自然灾害生活补助</v>
          </cell>
          <cell r="C1146">
            <v>90</v>
          </cell>
        </row>
        <row r="1147">
          <cell r="A1147" t="str">
            <v xml:space="preserve">       地方自然灾害生活补助</v>
          </cell>
          <cell r="B1147">
            <v>360</v>
          </cell>
          <cell r="C1147">
            <v>67</v>
          </cell>
        </row>
        <row r="1148">
          <cell r="A1148" t="str">
            <v xml:space="preserve">       自然灾害救灾补助</v>
          </cell>
          <cell r="C1148">
            <v>0</v>
          </cell>
        </row>
        <row r="1149">
          <cell r="A1149" t="str">
            <v xml:space="preserve">       自然灾害灾后重建补助</v>
          </cell>
          <cell r="C1149">
            <v>0</v>
          </cell>
        </row>
        <row r="1150">
          <cell r="A1150" t="str">
            <v xml:space="preserve">      其他自然灾害救灾及恢复重建支出</v>
          </cell>
        </row>
        <row r="1151">
          <cell r="A1151" t="str">
            <v xml:space="preserve">     其他灾害防治及应急管理支出</v>
          </cell>
        </row>
        <row r="1152">
          <cell r="A1152" t="str">
            <v>二十二、预备费</v>
          </cell>
          <cell r="B1152">
            <v>6000</v>
          </cell>
          <cell r="C1152">
            <v>2022</v>
          </cell>
        </row>
        <row r="1153">
          <cell r="A1153" t="str">
            <v>二十三、债务付息支出</v>
          </cell>
          <cell r="B1153">
            <v>5012</v>
          </cell>
          <cell r="C1153">
            <v>5374</v>
          </cell>
        </row>
        <row r="1154">
          <cell r="A1154" t="str">
            <v xml:space="preserve">      地方政府一般债务付息支出</v>
          </cell>
          <cell r="B1154">
            <v>5012</v>
          </cell>
          <cell r="C1154">
            <v>5374</v>
          </cell>
        </row>
        <row r="1155">
          <cell r="A1155" t="str">
            <v xml:space="preserve">        地方政府一般债券付息支出</v>
          </cell>
        </row>
        <row r="1156">
          <cell r="A1156" t="str">
            <v xml:space="preserve">        地方政府向外国政府借款付息支出</v>
          </cell>
        </row>
        <row r="1157">
          <cell r="A1157" t="str">
            <v xml:space="preserve">        地方政府向国际组织借款付息支出</v>
          </cell>
        </row>
        <row r="1158">
          <cell r="A1158" t="str">
            <v xml:space="preserve">        地方政府其他一般债务付息支出</v>
          </cell>
          <cell r="B1158">
            <v>5012</v>
          </cell>
          <cell r="C1158">
            <v>5374</v>
          </cell>
        </row>
        <row r="1159">
          <cell r="A1159" t="str">
            <v>二十四、债务发行费用支出</v>
          </cell>
          <cell r="B1159">
            <v>7589</v>
          </cell>
          <cell r="C1159">
            <v>19</v>
          </cell>
        </row>
        <row r="1160">
          <cell r="A1160" t="str">
            <v xml:space="preserve">      地方政府一般债务发行费用支出</v>
          </cell>
          <cell r="B1160">
            <v>7589</v>
          </cell>
          <cell r="C1160">
            <v>19</v>
          </cell>
        </row>
        <row r="1161">
          <cell r="A1161" t="str">
            <v>二十五、其他支出</v>
          </cell>
          <cell r="B1161">
            <v>21029</v>
          </cell>
          <cell r="C1161">
            <v>7878</v>
          </cell>
        </row>
        <row r="1162">
          <cell r="A1162" t="str">
            <v xml:space="preserve">        年初预留</v>
          </cell>
        </row>
        <row r="1163">
          <cell r="A1163" t="str">
            <v xml:space="preserve">        其他支出</v>
          </cell>
          <cell r="B1163">
            <v>21029</v>
          </cell>
          <cell r="C1163">
            <v>7878</v>
          </cell>
        </row>
        <row r="1164">
          <cell r="A1164" t="str">
            <v>支出合计</v>
          </cell>
          <cell r="B1164">
            <v>190210</v>
          </cell>
          <cell r="C1164">
            <v>202266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ColWidth="9" defaultRowHeight="14.25"/>
  <sheetData>
    <row r="1" spans="1:2">
      <c r="A1" t="s">
        <v>0</v>
      </c>
      <c r="B1" t="s">
        <v>1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3"/>
  <sheetViews>
    <sheetView tabSelected="1" workbookViewId="0">
      <pane xSplit="1" ySplit="5" topLeftCell="B1204" activePane="bottomRight" state="frozen"/>
      <selection pane="topRight" activeCell="B1" sqref="B1"/>
      <selection pane="bottomLeft" activeCell="A5" sqref="A5"/>
      <selection pane="bottomRight" activeCell="F1278" sqref="F1278"/>
    </sheetView>
  </sheetViews>
  <sheetFormatPr defaultRowHeight="14.25"/>
  <cols>
    <col min="1" max="1" width="29.625" style="51" customWidth="1"/>
    <col min="2" max="2" width="17.875" style="61" customWidth="1"/>
    <col min="3" max="3" width="14.75" style="52" customWidth="1"/>
    <col min="4" max="4" width="14.875" style="61" customWidth="1"/>
    <col min="5" max="5" width="15.375" style="55" hidden="1" customWidth="1"/>
    <col min="6" max="6" width="14.625" style="49" customWidth="1"/>
    <col min="7" max="7" width="15.625" style="59" customWidth="1"/>
    <col min="8" max="8" width="9" style="50" customWidth="1"/>
    <col min="9" max="9" width="20.25" style="50" customWidth="1"/>
    <col min="10" max="16384" width="9" style="50"/>
  </cols>
  <sheetData>
    <row r="1" spans="1:8" customFormat="1" ht="15" customHeight="1">
      <c r="A1" s="12"/>
      <c r="B1" s="41"/>
      <c r="C1" s="13"/>
      <c r="D1" s="62"/>
      <c r="E1" s="44"/>
      <c r="F1" s="44"/>
      <c r="G1" s="56"/>
    </row>
    <row r="2" spans="1:8" customFormat="1" ht="22.5" customHeight="1">
      <c r="A2" s="81" t="s">
        <v>1042</v>
      </c>
      <c r="B2" s="81"/>
      <c r="C2" s="81"/>
      <c r="D2" s="81"/>
      <c r="E2" s="81"/>
      <c r="F2" s="81"/>
      <c r="G2" s="81"/>
      <c r="H2" s="81"/>
    </row>
    <row r="3" spans="1:8" customFormat="1" ht="19.5" customHeight="1">
      <c r="A3" s="82" t="s">
        <v>830</v>
      </c>
      <c r="B3" s="82"/>
      <c r="C3" s="82"/>
      <c r="D3" s="82"/>
      <c r="E3" s="82"/>
      <c r="F3" s="82"/>
      <c r="G3" s="82"/>
      <c r="H3" s="25"/>
    </row>
    <row r="4" spans="1:8" customFormat="1" ht="29.25" customHeight="1">
      <c r="A4" s="83" t="s">
        <v>1037</v>
      </c>
      <c r="B4" s="85" t="s">
        <v>1040</v>
      </c>
      <c r="C4" s="87" t="s">
        <v>1041</v>
      </c>
      <c r="D4" s="88"/>
      <c r="E4" s="88"/>
      <c r="F4" s="89"/>
      <c r="G4" s="57"/>
      <c r="H4" s="25"/>
    </row>
    <row r="5" spans="1:8" ht="48" customHeight="1">
      <c r="A5" s="84"/>
      <c r="B5" s="86"/>
      <c r="C5" s="60" t="s">
        <v>1038</v>
      </c>
      <c r="D5" s="63" t="s">
        <v>1039</v>
      </c>
      <c r="E5" s="53" t="s">
        <v>1036</v>
      </c>
      <c r="F5" s="54" t="s">
        <v>1044</v>
      </c>
      <c r="G5" s="58" t="s">
        <v>1045</v>
      </c>
    </row>
    <row r="6" spans="1:8" s="70" customFormat="1" ht="28.5" customHeight="1">
      <c r="A6" s="76" t="s">
        <v>1043</v>
      </c>
      <c r="B6" s="64">
        <v>305316</v>
      </c>
      <c r="C6" s="65">
        <v>202266</v>
      </c>
      <c r="D6" s="66">
        <v>305560</v>
      </c>
      <c r="E6" s="67">
        <v>215259.00000000003</v>
      </c>
      <c r="F6" s="68">
        <v>151.06839508370166</v>
      </c>
      <c r="G6" s="69">
        <v>7.991720053976864E-2</v>
      </c>
    </row>
    <row r="7" spans="1:8" s="70" customFormat="1" ht="18.75" customHeight="1">
      <c r="A7" s="71" t="s">
        <v>2</v>
      </c>
      <c r="B7" s="72">
        <v>41779</v>
      </c>
      <c r="C7" s="72">
        <v>23243</v>
      </c>
      <c r="D7" s="73">
        <f>D8+D20+D29+D40+D51+D62+D73+D81+D90+D103+D112+D123+D135+D142+D150+D156+D163+D170+D177+D184+D191+D199+D205+D211+D218+D233</f>
        <v>30415</v>
      </c>
      <c r="E7" s="73">
        <f>'[2]表二 (支出分县区过渡表)'!B6</f>
        <v>544.99</v>
      </c>
      <c r="F7" s="74">
        <f>IF(C7=0,"不可比",D7/C7*100)</f>
        <v>130.85660198769523</v>
      </c>
      <c r="G7" s="92">
        <f>(D7-B7)/B7</f>
        <v>-0.27200268077263695</v>
      </c>
    </row>
    <row r="8" spans="1:8" s="70" customFormat="1" ht="18.75" customHeight="1">
      <c r="A8" s="93" t="s">
        <v>3</v>
      </c>
      <c r="B8" s="94">
        <v>657</v>
      </c>
      <c r="C8" s="72">
        <v>543</v>
      </c>
      <c r="D8" s="73">
        <f>SUM(D9:D19)</f>
        <v>758</v>
      </c>
      <c r="E8" s="73">
        <f>'[2]表二 (支出分县区过渡表)'!B7</f>
        <v>465.99</v>
      </c>
      <c r="F8" s="74">
        <f>IF(C8=0,"不可比",D8/C8*100)</f>
        <v>139.59484346224679</v>
      </c>
      <c r="G8" s="92">
        <f t="shared" ref="G8:G71" si="0">(D8-B8)/B8</f>
        <v>0.15372907153729071</v>
      </c>
    </row>
    <row r="9" spans="1:8" s="70" customFormat="1" ht="18.75" customHeight="1">
      <c r="A9" s="93" t="s">
        <v>4</v>
      </c>
      <c r="B9" s="94">
        <v>420</v>
      </c>
      <c r="C9" s="72">
        <v>430</v>
      </c>
      <c r="D9" s="73">
        <v>401</v>
      </c>
      <c r="E9" s="73">
        <f>'[2]表二 (支出分县区过渡表)'!B8</f>
        <v>0</v>
      </c>
      <c r="F9" s="74">
        <f>IF(C9=0,"不可比",D9/C9*100)</f>
        <v>93.255813953488371</v>
      </c>
      <c r="G9" s="92">
        <f t="shared" si="0"/>
        <v>-4.5238095238095237E-2</v>
      </c>
    </row>
    <row r="10" spans="1:8" s="70" customFormat="1" ht="18.75" customHeight="1">
      <c r="A10" s="93" t="s">
        <v>5</v>
      </c>
      <c r="B10" s="94">
        <v>0</v>
      </c>
      <c r="C10" s="72">
        <v>0</v>
      </c>
      <c r="D10" s="73">
        <v>0</v>
      </c>
      <c r="E10" s="73">
        <f>'[2]表二 (支出分县区过渡表)'!B9</f>
        <v>0</v>
      </c>
      <c r="F10" s="74"/>
      <c r="G10" s="92"/>
    </row>
    <row r="11" spans="1:8" s="70" customFormat="1" ht="18.75" customHeight="1">
      <c r="A11" s="95" t="s">
        <v>6</v>
      </c>
      <c r="B11" s="96">
        <v>0</v>
      </c>
      <c r="C11" s="72">
        <v>0</v>
      </c>
      <c r="D11" s="73">
        <v>155</v>
      </c>
      <c r="E11" s="73">
        <f>'[2]表二 (支出分县区过渡表)'!B10</f>
        <v>32</v>
      </c>
      <c r="F11" s="74" t="s">
        <v>1046</v>
      </c>
      <c r="G11" s="92"/>
    </row>
    <row r="12" spans="1:8" s="70" customFormat="1" ht="18.75" customHeight="1">
      <c r="A12" s="95" t="s">
        <v>7</v>
      </c>
      <c r="B12" s="96">
        <v>34</v>
      </c>
      <c r="C12" s="72">
        <v>21</v>
      </c>
      <c r="D12" s="73">
        <v>32</v>
      </c>
      <c r="E12" s="73">
        <f>'[2]表二 (支出分县区过渡表)'!B11</f>
        <v>0</v>
      </c>
      <c r="F12" s="74">
        <f>IF(C12=0,"不可比",D12/C12*100)</f>
        <v>152.38095238095238</v>
      </c>
      <c r="G12" s="92">
        <f t="shared" si="0"/>
        <v>-5.8823529411764705E-2</v>
      </c>
    </row>
    <row r="13" spans="1:8" s="70" customFormat="1" ht="18.75" customHeight="1">
      <c r="A13" s="95" t="s">
        <v>8</v>
      </c>
      <c r="B13" s="96">
        <v>0</v>
      </c>
      <c r="C13" s="72">
        <v>0</v>
      </c>
      <c r="D13" s="73">
        <v>0</v>
      </c>
      <c r="E13" s="73">
        <f>'[2]表二 (支出分县区过渡表)'!B12</f>
        <v>3</v>
      </c>
      <c r="F13" s="74"/>
      <c r="G13" s="92"/>
    </row>
    <row r="14" spans="1:8" s="70" customFormat="1" ht="18.75" customHeight="1">
      <c r="A14" s="71" t="s">
        <v>9</v>
      </c>
      <c r="B14" s="72">
        <v>0</v>
      </c>
      <c r="C14" s="72">
        <v>0</v>
      </c>
      <c r="D14" s="73">
        <v>3</v>
      </c>
      <c r="E14" s="73">
        <f>'[2]表二 (支出分县区过渡表)'!B13</f>
        <v>16</v>
      </c>
      <c r="F14" s="74"/>
      <c r="G14" s="92"/>
    </row>
    <row r="15" spans="1:8" s="70" customFormat="1" ht="18.75" customHeight="1">
      <c r="A15" s="71" t="s">
        <v>10</v>
      </c>
      <c r="B15" s="72">
        <v>64</v>
      </c>
      <c r="C15" s="72">
        <v>34</v>
      </c>
      <c r="D15" s="73">
        <v>42</v>
      </c>
      <c r="E15" s="73">
        <f>'[2]表二 (支出分县区过渡表)'!B14</f>
        <v>28</v>
      </c>
      <c r="F15" s="74">
        <f>IF(C15=0,"不可比",D15/C15*100)</f>
        <v>123.52941176470588</v>
      </c>
      <c r="G15" s="92">
        <f t="shared" si="0"/>
        <v>-0.34375</v>
      </c>
    </row>
    <row r="16" spans="1:8" s="70" customFormat="1" ht="18.75" customHeight="1">
      <c r="A16" s="71" t="s">
        <v>11</v>
      </c>
      <c r="B16" s="72">
        <v>58</v>
      </c>
      <c r="C16" s="72">
        <v>22</v>
      </c>
      <c r="D16" s="73">
        <v>28</v>
      </c>
      <c r="E16" s="73">
        <f>'[2]表二 (支出分县区过渡表)'!B15</f>
        <v>0</v>
      </c>
      <c r="F16" s="74">
        <f>IF(C16=0,"不可比",D16/C16*100)</f>
        <v>127.27272727272727</v>
      </c>
      <c r="G16" s="92">
        <f t="shared" si="0"/>
        <v>-0.51724137931034486</v>
      </c>
    </row>
    <row r="17" spans="1:7" s="70" customFormat="1" ht="18.75" customHeight="1">
      <c r="A17" s="71" t="s">
        <v>12</v>
      </c>
      <c r="B17" s="72">
        <v>0</v>
      </c>
      <c r="C17" s="72">
        <v>0</v>
      </c>
      <c r="D17" s="73">
        <v>0</v>
      </c>
      <c r="E17" s="73">
        <f>'[2]表二 (支出分县区过渡表)'!B16</f>
        <v>0</v>
      </c>
      <c r="F17" s="74"/>
      <c r="G17" s="92"/>
    </row>
    <row r="18" spans="1:7" s="70" customFormat="1" ht="18.75" customHeight="1">
      <c r="A18" s="71" t="s">
        <v>13</v>
      </c>
      <c r="B18" s="72">
        <v>4</v>
      </c>
      <c r="C18" s="72">
        <v>3</v>
      </c>
      <c r="D18" s="73"/>
      <c r="E18" s="73">
        <f>'[2]表二 (支出分县区过渡表)'!B17</f>
        <v>0</v>
      </c>
      <c r="F18" s="74">
        <f>IF(C18=0,"不可比",D18/C18*100)</f>
        <v>0</v>
      </c>
      <c r="G18" s="92">
        <f t="shared" si="0"/>
        <v>-1</v>
      </c>
    </row>
    <row r="19" spans="1:7" s="70" customFormat="1" ht="18.75" customHeight="1">
      <c r="A19" s="71" t="s">
        <v>14</v>
      </c>
      <c r="B19" s="72">
        <v>77</v>
      </c>
      <c r="C19" s="72">
        <v>33</v>
      </c>
      <c r="D19" s="73">
        <v>97</v>
      </c>
      <c r="E19" s="73">
        <f>'[2]表二 (支出分县区过渡表)'!B18</f>
        <v>406.13</v>
      </c>
      <c r="F19" s="74">
        <f>IF(C19=0,"不可比",D19/C19*100)</f>
        <v>293.93939393939394</v>
      </c>
      <c r="G19" s="92">
        <f t="shared" si="0"/>
        <v>0.25974025974025972</v>
      </c>
    </row>
    <row r="20" spans="1:7" s="70" customFormat="1" ht="18.75" customHeight="1">
      <c r="A20" s="93" t="s">
        <v>15</v>
      </c>
      <c r="B20" s="94">
        <v>549</v>
      </c>
      <c r="C20" s="72">
        <v>385</v>
      </c>
      <c r="D20" s="73">
        <f>SUM(D21:D28)</f>
        <v>556</v>
      </c>
      <c r="E20" s="73">
        <f>'[2]表二 (支出分县区过渡表)'!B19</f>
        <v>406.13</v>
      </c>
      <c r="F20" s="74">
        <f>IF(C20=0,"不可比",D20/C20*100)</f>
        <v>144.41558441558442</v>
      </c>
      <c r="G20" s="92">
        <f t="shared" si="0"/>
        <v>1.2750455373406194E-2</v>
      </c>
    </row>
    <row r="21" spans="1:7" s="70" customFormat="1" ht="18.75" customHeight="1">
      <c r="A21" s="93" t="s">
        <v>4</v>
      </c>
      <c r="B21" s="94">
        <v>409</v>
      </c>
      <c r="C21" s="72">
        <v>430</v>
      </c>
      <c r="D21" s="73">
        <v>377</v>
      </c>
      <c r="E21" s="73">
        <f>'[2]表二 (支出分县区过渡表)'!B20</f>
        <v>0</v>
      </c>
      <c r="F21" s="74">
        <f>IF(C21=0,"不可比",D21/C21*100)</f>
        <v>87.674418604651166</v>
      </c>
      <c r="G21" s="92">
        <f t="shared" si="0"/>
        <v>-7.823960880195599E-2</v>
      </c>
    </row>
    <row r="22" spans="1:7" s="70" customFormat="1" ht="18.75" customHeight="1">
      <c r="A22" s="93" t="s">
        <v>5</v>
      </c>
      <c r="B22" s="94">
        <v>0</v>
      </c>
      <c r="C22" s="72">
        <v>0</v>
      </c>
      <c r="D22" s="73">
        <v>0</v>
      </c>
      <c r="E22" s="73">
        <f>'[2]表二 (支出分县区过渡表)'!B21</f>
        <v>0</v>
      </c>
      <c r="F22" s="74"/>
      <c r="G22" s="92"/>
    </row>
    <row r="23" spans="1:7" s="70" customFormat="1" ht="18.75" customHeight="1">
      <c r="A23" s="95" t="s">
        <v>6</v>
      </c>
      <c r="B23" s="96">
        <v>30</v>
      </c>
      <c r="C23" s="72">
        <v>0</v>
      </c>
      <c r="D23" s="73">
        <v>0</v>
      </c>
      <c r="E23" s="73">
        <f>'[2]表二 (支出分县区过渡表)'!B22</f>
        <v>0</v>
      </c>
      <c r="F23" s="74"/>
      <c r="G23" s="92">
        <f t="shared" si="0"/>
        <v>-1</v>
      </c>
    </row>
    <row r="24" spans="1:7" s="70" customFormat="1" ht="18.75" customHeight="1">
      <c r="A24" s="95" t="s">
        <v>16</v>
      </c>
      <c r="B24" s="96">
        <v>19</v>
      </c>
      <c r="C24" s="72">
        <v>0</v>
      </c>
      <c r="D24" s="73">
        <v>17</v>
      </c>
      <c r="E24" s="73">
        <f>'[2]表二 (支出分县区过渡表)'!B23</f>
        <v>0</v>
      </c>
      <c r="F24" s="74" t="s">
        <v>1046</v>
      </c>
      <c r="G24" s="92">
        <f t="shared" si="0"/>
        <v>-0.10526315789473684</v>
      </c>
    </row>
    <row r="25" spans="1:7" s="70" customFormat="1" ht="18.75" customHeight="1">
      <c r="A25" s="95" t="s">
        <v>17</v>
      </c>
      <c r="B25" s="96">
        <v>33</v>
      </c>
      <c r="C25" s="72">
        <v>5</v>
      </c>
      <c r="D25" s="73">
        <v>8</v>
      </c>
      <c r="E25" s="73">
        <f>'[2]表二 (支出分县区过渡表)'!B24</f>
        <v>0</v>
      </c>
      <c r="F25" s="74">
        <f t="shared" ref="F25:F30" si="1">IF(C25=0,"不可比",D25/C25*100)</f>
        <v>160</v>
      </c>
      <c r="G25" s="92">
        <f t="shared" si="0"/>
        <v>-0.75757575757575757</v>
      </c>
    </row>
    <row r="26" spans="1:7" s="70" customFormat="1" ht="18.75" customHeight="1">
      <c r="A26" s="95" t="s">
        <v>18</v>
      </c>
      <c r="B26" s="96">
        <v>7</v>
      </c>
      <c r="C26" s="72">
        <v>4</v>
      </c>
      <c r="D26" s="73">
        <v>19</v>
      </c>
      <c r="E26" s="73">
        <f>'[2]表二 (支出分县区过渡表)'!B25</f>
        <v>0</v>
      </c>
      <c r="F26" s="74">
        <f t="shared" si="1"/>
        <v>475</v>
      </c>
      <c r="G26" s="92">
        <f t="shared" si="0"/>
        <v>1.7142857142857142</v>
      </c>
    </row>
    <row r="27" spans="1:7" s="70" customFormat="1" ht="18.75" customHeight="1">
      <c r="A27" s="95" t="s">
        <v>13</v>
      </c>
      <c r="B27" s="96">
        <v>4</v>
      </c>
      <c r="C27" s="72">
        <v>3</v>
      </c>
      <c r="D27" s="73">
        <v>8</v>
      </c>
      <c r="E27" s="73">
        <f>'[2]表二 (支出分县区过渡表)'!B26</f>
        <v>0</v>
      </c>
      <c r="F27" s="74">
        <f t="shared" si="1"/>
        <v>266.66666666666663</v>
      </c>
      <c r="G27" s="92">
        <f t="shared" si="0"/>
        <v>1</v>
      </c>
    </row>
    <row r="28" spans="1:7" s="70" customFormat="1" ht="18.75" customHeight="1">
      <c r="A28" s="95" t="s">
        <v>19</v>
      </c>
      <c r="B28" s="96">
        <v>47</v>
      </c>
      <c r="C28" s="72">
        <v>11</v>
      </c>
      <c r="D28" s="73">
        <v>127</v>
      </c>
      <c r="E28" s="73">
        <f>'[2]表二 (支出分县区过渡表)'!B27</f>
        <v>10739.72</v>
      </c>
      <c r="F28" s="74">
        <f t="shared" si="1"/>
        <v>1154.5454545454545</v>
      </c>
      <c r="G28" s="92">
        <f t="shared" si="0"/>
        <v>1.7021276595744681</v>
      </c>
    </row>
    <row r="29" spans="1:7" s="70" customFormat="1" ht="18.75" customHeight="1">
      <c r="A29" s="93" t="s">
        <v>20</v>
      </c>
      <c r="B29" s="94">
        <v>9694</v>
      </c>
      <c r="C29" s="72">
        <v>8647</v>
      </c>
      <c r="D29" s="73">
        <f>SUM(D30:D39)</f>
        <v>13721</v>
      </c>
      <c r="E29" s="73">
        <f>'[2]表二 (支出分县区过渡表)'!B28</f>
        <v>9883.73</v>
      </c>
      <c r="F29" s="74">
        <f t="shared" si="1"/>
        <v>158.6793107436105</v>
      </c>
      <c r="G29" s="92">
        <f t="shared" si="0"/>
        <v>0.41541159480090778</v>
      </c>
    </row>
    <row r="30" spans="1:7" s="70" customFormat="1" ht="18.75" customHeight="1">
      <c r="A30" s="93" t="s">
        <v>4</v>
      </c>
      <c r="B30" s="94">
        <v>8000</v>
      </c>
      <c r="C30" s="72">
        <v>7780</v>
      </c>
      <c r="D30" s="73">
        <v>12036</v>
      </c>
      <c r="E30" s="73">
        <f>'[2]表二 (支出分县区过渡表)'!B29</f>
        <v>0</v>
      </c>
      <c r="F30" s="74">
        <f t="shared" si="1"/>
        <v>154.70437017994857</v>
      </c>
      <c r="G30" s="92">
        <f t="shared" si="0"/>
        <v>0.50449999999999995</v>
      </c>
    </row>
    <row r="31" spans="1:7" s="70" customFormat="1" ht="18.75" customHeight="1">
      <c r="A31" s="93" t="s">
        <v>5</v>
      </c>
      <c r="B31" s="94">
        <v>0</v>
      </c>
      <c r="C31" s="72">
        <v>0</v>
      </c>
      <c r="D31" s="73">
        <v>54</v>
      </c>
      <c r="E31" s="73">
        <f>'[2]表二 (支出分县区过渡表)'!B30</f>
        <v>447.32</v>
      </c>
      <c r="F31" s="74" t="s">
        <v>1046</v>
      </c>
      <c r="G31" s="92"/>
    </row>
    <row r="32" spans="1:7" s="70" customFormat="1" ht="18.75" customHeight="1">
      <c r="A32" s="95" t="s">
        <v>6</v>
      </c>
      <c r="B32" s="96">
        <v>980</v>
      </c>
      <c r="C32" s="72">
        <v>510</v>
      </c>
      <c r="D32" s="73">
        <v>1049</v>
      </c>
      <c r="E32" s="73">
        <f>'[2]表二 (支出分县区过渡表)'!B31</f>
        <v>0</v>
      </c>
      <c r="F32" s="74">
        <f>IF(C32=0,"不可比",D32/C32*100)</f>
        <v>205.68627450980389</v>
      </c>
      <c r="G32" s="92">
        <f t="shared" si="0"/>
        <v>7.040816326530612E-2</v>
      </c>
    </row>
    <row r="33" spans="1:7" s="70" customFormat="1" ht="18.75" customHeight="1">
      <c r="A33" s="95" t="s">
        <v>21</v>
      </c>
      <c r="B33" s="96">
        <v>0</v>
      </c>
      <c r="C33" s="72">
        <v>0</v>
      </c>
      <c r="D33" s="73">
        <v>0</v>
      </c>
      <c r="E33" s="73">
        <f>'[2]表二 (支出分县区过渡表)'!B32</f>
        <v>0</v>
      </c>
      <c r="F33" s="74"/>
      <c r="G33" s="92"/>
    </row>
    <row r="34" spans="1:7" s="70" customFormat="1" ht="18.75" customHeight="1">
      <c r="A34" s="97" t="s">
        <v>1047</v>
      </c>
      <c r="B34" s="98">
        <v>0</v>
      </c>
      <c r="C34" s="72"/>
      <c r="D34" s="73">
        <v>0</v>
      </c>
      <c r="E34" s="73">
        <f>'[2]表二 (支出分县区过渡表)'!B33</f>
        <v>0</v>
      </c>
      <c r="F34" s="74"/>
      <c r="G34" s="92"/>
    </row>
    <row r="35" spans="1:7" s="70" customFormat="1" ht="18.75" customHeight="1">
      <c r="A35" s="93" t="s">
        <v>23</v>
      </c>
      <c r="B35" s="94">
        <v>0</v>
      </c>
      <c r="C35" s="72">
        <v>0</v>
      </c>
      <c r="D35" s="73">
        <v>0</v>
      </c>
      <c r="E35" s="73">
        <f>'[2]表二 (支出分县区过渡表)'!B34</f>
        <v>0</v>
      </c>
      <c r="F35" s="74"/>
      <c r="G35" s="92"/>
    </row>
    <row r="36" spans="1:7" s="70" customFormat="1" ht="18.75" customHeight="1">
      <c r="A36" s="93" t="s">
        <v>24</v>
      </c>
      <c r="B36" s="94">
        <v>0</v>
      </c>
      <c r="C36" s="72">
        <v>0</v>
      </c>
      <c r="D36" s="73">
        <v>5</v>
      </c>
      <c r="E36" s="73">
        <f>'[2]表二 (支出分县区过渡表)'!B35</f>
        <v>0</v>
      </c>
      <c r="F36" s="74" t="s">
        <v>1046</v>
      </c>
      <c r="G36" s="92"/>
    </row>
    <row r="37" spans="1:7" s="70" customFormat="1" ht="18.75" customHeight="1">
      <c r="A37" s="95" t="s">
        <v>25</v>
      </c>
      <c r="B37" s="96">
        <v>0</v>
      </c>
      <c r="C37" s="72">
        <v>0</v>
      </c>
      <c r="D37" s="73">
        <v>0</v>
      </c>
      <c r="E37" s="73">
        <f>'[2]表二 (支出分县区过渡表)'!B36</f>
        <v>0</v>
      </c>
      <c r="F37" s="74"/>
      <c r="G37" s="92"/>
    </row>
    <row r="38" spans="1:7" s="70" customFormat="1" ht="18.75" customHeight="1">
      <c r="A38" s="95" t="s">
        <v>13</v>
      </c>
      <c r="B38" s="96">
        <v>0</v>
      </c>
      <c r="C38" s="72"/>
      <c r="D38" s="73">
        <v>0</v>
      </c>
      <c r="E38" s="73">
        <f>'[2]表二 (支出分县区过渡表)'!B37</f>
        <v>408.67</v>
      </c>
      <c r="F38" s="74"/>
      <c r="G38" s="92"/>
    </row>
    <row r="39" spans="1:7" s="70" customFormat="1" ht="18.75" customHeight="1">
      <c r="A39" s="95" t="s">
        <v>26</v>
      </c>
      <c r="B39" s="96">
        <v>714</v>
      </c>
      <c r="C39" s="72">
        <v>357</v>
      </c>
      <c r="D39" s="73">
        <v>577</v>
      </c>
      <c r="E39" s="73">
        <f>'[2]表二 (支出分县区过渡表)'!B38</f>
        <v>513.14</v>
      </c>
      <c r="F39" s="74">
        <f>IF(C39=0,"不可比",D39/C39*100)</f>
        <v>161.62464985994399</v>
      </c>
      <c r="G39" s="92">
        <f t="shared" si="0"/>
        <v>-0.19187675070028012</v>
      </c>
    </row>
    <row r="40" spans="1:7" s="70" customFormat="1" ht="18.75" customHeight="1">
      <c r="A40" s="93" t="s">
        <v>27</v>
      </c>
      <c r="B40" s="94">
        <v>431</v>
      </c>
      <c r="C40" s="72">
        <v>330</v>
      </c>
      <c r="D40" s="73">
        <f>SUM(D41:D50)</f>
        <v>577</v>
      </c>
      <c r="E40" s="73">
        <f>'[2]表二 (支出分县区过渡表)'!B39</f>
        <v>373.14</v>
      </c>
      <c r="F40" s="74">
        <f>IF(C40=0,"不可比",D40/C40*100)</f>
        <v>174.84848484848484</v>
      </c>
      <c r="G40" s="92">
        <f t="shared" si="0"/>
        <v>0.33874709976798145</v>
      </c>
    </row>
    <row r="41" spans="1:7" s="70" customFormat="1" ht="18.75" customHeight="1">
      <c r="A41" s="93" t="s">
        <v>4</v>
      </c>
      <c r="B41" s="94">
        <v>245</v>
      </c>
      <c r="C41" s="72">
        <v>180</v>
      </c>
      <c r="D41" s="73">
        <v>331</v>
      </c>
      <c r="E41" s="73">
        <f>'[2]表二 (支出分县区过渡表)'!B40</f>
        <v>0</v>
      </c>
      <c r="F41" s="74">
        <f>IF(C41=0,"不可比",D41/C41*100)</f>
        <v>183.88888888888889</v>
      </c>
      <c r="G41" s="92">
        <f t="shared" si="0"/>
        <v>0.3510204081632653</v>
      </c>
    </row>
    <row r="42" spans="1:7" s="70" customFormat="1" ht="18.75" customHeight="1">
      <c r="A42" s="93" t="s">
        <v>5</v>
      </c>
      <c r="B42" s="94">
        <v>0</v>
      </c>
      <c r="C42" s="72">
        <v>0</v>
      </c>
      <c r="D42" s="73">
        <v>0</v>
      </c>
      <c r="E42" s="73">
        <f>'[2]表二 (支出分县区过渡表)'!B41</f>
        <v>0</v>
      </c>
      <c r="F42" s="74"/>
      <c r="G42" s="92"/>
    </row>
    <row r="43" spans="1:7" s="70" customFormat="1" ht="18.75" customHeight="1">
      <c r="A43" s="95" t="s">
        <v>6</v>
      </c>
      <c r="B43" s="96">
        <v>0</v>
      </c>
      <c r="C43" s="72">
        <v>0</v>
      </c>
      <c r="D43" s="73">
        <v>0</v>
      </c>
      <c r="E43" s="73">
        <f>'[2]表二 (支出分县区过渡表)'!B42</f>
        <v>0</v>
      </c>
      <c r="F43" s="74"/>
      <c r="G43" s="92"/>
    </row>
    <row r="44" spans="1:7" s="70" customFormat="1" ht="18.75" customHeight="1">
      <c r="A44" s="95" t="s">
        <v>28</v>
      </c>
      <c r="B44" s="96">
        <v>0</v>
      </c>
      <c r="C44" s="72">
        <v>0</v>
      </c>
      <c r="D44" s="73">
        <v>32</v>
      </c>
      <c r="E44" s="73">
        <f>'[2]表二 (支出分县区过渡表)'!B43</f>
        <v>0</v>
      </c>
      <c r="F44" s="74" t="s">
        <v>1046</v>
      </c>
      <c r="G44" s="92"/>
    </row>
    <row r="45" spans="1:7" s="70" customFormat="1" ht="18.75" customHeight="1">
      <c r="A45" s="95" t="s">
        <v>29</v>
      </c>
      <c r="B45" s="96">
        <v>0</v>
      </c>
      <c r="C45" s="72">
        <v>0</v>
      </c>
      <c r="D45" s="73">
        <v>0</v>
      </c>
      <c r="E45" s="73">
        <f>'[2]表二 (支出分县区过渡表)'!B44</f>
        <v>0</v>
      </c>
      <c r="F45" s="74"/>
      <c r="G45" s="92"/>
    </row>
    <row r="46" spans="1:7" s="70" customFormat="1" ht="18.75" customHeight="1">
      <c r="A46" s="93" t="s">
        <v>30</v>
      </c>
      <c r="B46" s="94">
        <v>18</v>
      </c>
      <c r="C46" s="72">
        <v>0</v>
      </c>
      <c r="D46" s="73">
        <v>0</v>
      </c>
      <c r="E46" s="73">
        <f>'[2]表二 (支出分县区过渡表)'!B45</f>
        <v>0</v>
      </c>
      <c r="F46" s="74"/>
      <c r="G46" s="92">
        <f t="shared" si="0"/>
        <v>-1</v>
      </c>
    </row>
    <row r="47" spans="1:7" s="70" customFormat="1" ht="18.75" customHeight="1">
      <c r="A47" s="93" t="s">
        <v>31</v>
      </c>
      <c r="B47" s="94">
        <v>0</v>
      </c>
      <c r="C47" s="72">
        <v>0</v>
      </c>
      <c r="D47" s="73">
        <v>0</v>
      </c>
      <c r="E47" s="73">
        <f>'[2]表二 (支出分县区过渡表)'!B46</f>
        <v>0</v>
      </c>
      <c r="F47" s="74"/>
      <c r="G47" s="92"/>
    </row>
    <row r="48" spans="1:7" s="70" customFormat="1" ht="18.75" customHeight="1">
      <c r="A48" s="93" t="s">
        <v>32</v>
      </c>
      <c r="B48" s="94">
        <v>7</v>
      </c>
      <c r="C48" s="72">
        <v>50</v>
      </c>
      <c r="D48" s="73">
        <v>0</v>
      </c>
      <c r="E48" s="73">
        <f>'[2]表二 (支出分县区过渡表)'!B47</f>
        <v>0</v>
      </c>
      <c r="F48" s="74" t="s">
        <v>1048</v>
      </c>
      <c r="G48" s="92">
        <f t="shared" si="0"/>
        <v>-1</v>
      </c>
    </row>
    <row r="49" spans="1:7" s="70" customFormat="1" ht="18.75" customHeight="1">
      <c r="A49" s="93" t="s">
        <v>13</v>
      </c>
      <c r="B49" s="94">
        <v>15</v>
      </c>
      <c r="C49" s="72"/>
      <c r="D49" s="73">
        <v>5</v>
      </c>
      <c r="E49" s="73">
        <f>'[2]表二 (支出分县区过渡表)'!B48</f>
        <v>140</v>
      </c>
      <c r="F49" s="74" t="s">
        <v>1046</v>
      </c>
      <c r="G49" s="92">
        <f t="shared" si="0"/>
        <v>-0.66666666666666663</v>
      </c>
    </row>
    <row r="50" spans="1:7" s="70" customFormat="1" ht="18.75" customHeight="1">
      <c r="A50" s="95" t="s">
        <v>34</v>
      </c>
      <c r="B50" s="96">
        <v>146</v>
      </c>
      <c r="C50" s="72">
        <v>100</v>
      </c>
      <c r="D50" s="73">
        <v>209</v>
      </c>
      <c r="E50" s="73">
        <f>'[2]表二 (支出分县区过渡表)'!B49</f>
        <v>241.76</v>
      </c>
      <c r="F50" s="74">
        <f>IF(C50=0,"不可比",D50/C50*100)</f>
        <v>209</v>
      </c>
      <c r="G50" s="92">
        <f t="shared" si="0"/>
        <v>0.4315068493150685</v>
      </c>
    </row>
    <row r="51" spans="1:7" s="70" customFormat="1" ht="18.75" customHeight="1">
      <c r="A51" s="95" t="s">
        <v>35</v>
      </c>
      <c r="B51" s="96">
        <v>391</v>
      </c>
      <c r="C51" s="72">
        <v>161</v>
      </c>
      <c r="D51" s="73">
        <f>SUM(D52:D61)</f>
        <v>450</v>
      </c>
      <c r="E51" s="73">
        <f>'[2]表二 (支出分县区过渡表)'!B50</f>
        <v>241.76</v>
      </c>
      <c r="F51" s="74">
        <f>IF(C51=0,"不可比",D51/C51*100)</f>
        <v>279.50310559006215</v>
      </c>
      <c r="G51" s="92">
        <f t="shared" si="0"/>
        <v>0.15089514066496162</v>
      </c>
    </row>
    <row r="52" spans="1:7" s="70" customFormat="1" ht="18.75" customHeight="1">
      <c r="A52" s="95" t="s">
        <v>4</v>
      </c>
      <c r="B52" s="96">
        <v>215</v>
      </c>
      <c r="C52" s="72">
        <v>100</v>
      </c>
      <c r="D52" s="73">
        <v>210</v>
      </c>
      <c r="E52" s="73">
        <f>'[2]表二 (支出分县区过渡表)'!B51</f>
        <v>0</v>
      </c>
      <c r="F52" s="74">
        <f>IF(C52=0,"不可比",D52/C52*100)</f>
        <v>210</v>
      </c>
      <c r="G52" s="92">
        <f t="shared" si="0"/>
        <v>-2.3255813953488372E-2</v>
      </c>
    </row>
    <row r="53" spans="1:7" s="70" customFormat="1" ht="18.75" customHeight="1">
      <c r="A53" s="71" t="s">
        <v>5</v>
      </c>
      <c r="B53" s="72"/>
      <c r="C53" s="72">
        <v>0</v>
      </c>
      <c r="D53" s="73">
        <v>0</v>
      </c>
      <c r="E53" s="73">
        <f>'[2]表二 (支出分县区过渡表)'!B52</f>
        <v>0</v>
      </c>
      <c r="F53" s="74"/>
      <c r="G53" s="92"/>
    </row>
    <row r="54" spans="1:7" s="70" customFormat="1" ht="18.75" customHeight="1">
      <c r="A54" s="93" t="s">
        <v>6</v>
      </c>
      <c r="B54" s="94">
        <v>0</v>
      </c>
      <c r="C54" s="72">
        <v>0</v>
      </c>
      <c r="D54" s="73">
        <v>0</v>
      </c>
      <c r="E54" s="73">
        <f>'[2]表二 (支出分县区过渡表)'!B53</f>
        <v>0</v>
      </c>
      <c r="F54" s="74"/>
      <c r="G54" s="92"/>
    </row>
    <row r="55" spans="1:7" s="70" customFormat="1" ht="18.75" customHeight="1">
      <c r="A55" s="93" t="s">
        <v>36</v>
      </c>
      <c r="B55" s="94">
        <v>0</v>
      </c>
      <c r="C55" s="72">
        <v>0</v>
      </c>
      <c r="D55" s="73">
        <v>0</v>
      </c>
      <c r="E55" s="73">
        <f>'[2]表二 (支出分县区过渡表)'!B54</f>
        <v>0</v>
      </c>
      <c r="F55" s="74"/>
      <c r="G55" s="92"/>
    </row>
    <row r="56" spans="1:7" s="70" customFormat="1" ht="18.75" customHeight="1">
      <c r="A56" s="93" t="s">
        <v>37</v>
      </c>
      <c r="B56" s="94">
        <v>0</v>
      </c>
      <c r="C56" s="72">
        <v>20</v>
      </c>
      <c r="D56" s="73">
        <v>46</v>
      </c>
      <c r="E56" s="73">
        <f>'[2]表二 (支出分县区过渡表)'!B55</f>
        <v>0</v>
      </c>
      <c r="F56" s="74">
        <f>IF(C56=0,"不可比",D56/C56*100)</f>
        <v>229.99999999999997</v>
      </c>
      <c r="G56" s="92"/>
    </row>
    <row r="57" spans="1:7" s="70" customFormat="1" ht="18.75" customHeight="1">
      <c r="A57" s="95" t="s">
        <v>38</v>
      </c>
      <c r="B57" s="96">
        <v>48</v>
      </c>
      <c r="C57" s="72">
        <v>0</v>
      </c>
      <c r="D57" s="73">
        <v>0</v>
      </c>
      <c r="E57" s="73">
        <f>'[2]表二 (支出分县区过渡表)'!B56</f>
        <v>0</v>
      </c>
      <c r="F57" s="74"/>
      <c r="G57" s="92">
        <f t="shared" si="0"/>
        <v>-1</v>
      </c>
    </row>
    <row r="58" spans="1:7" s="70" customFormat="1" ht="18.75" customHeight="1">
      <c r="A58" s="95" t="s">
        <v>39</v>
      </c>
      <c r="B58" s="96">
        <v>0</v>
      </c>
      <c r="C58" s="72">
        <v>36</v>
      </c>
      <c r="D58" s="73">
        <v>193</v>
      </c>
      <c r="E58" s="73">
        <f>'[2]表二 (支出分县区过渡表)'!B57</f>
        <v>0</v>
      </c>
      <c r="F58" s="74">
        <f>IF(C58=0,"不可比",D58/C58*100)</f>
        <v>536.11111111111109</v>
      </c>
      <c r="G58" s="92"/>
    </row>
    <row r="59" spans="1:7" s="70" customFormat="1" ht="18.75" customHeight="1">
      <c r="A59" s="95" t="s">
        <v>40</v>
      </c>
      <c r="B59" s="96">
        <v>127</v>
      </c>
      <c r="C59" s="72">
        <v>5</v>
      </c>
      <c r="D59" s="73">
        <v>1</v>
      </c>
      <c r="E59" s="73">
        <f>'[2]表二 (支出分县区过渡表)'!B58</f>
        <v>0</v>
      </c>
      <c r="F59" s="74">
        <f>IF(C59=0,"不可比",D59/C59*100)</f>
        <v>20</v>
      </c>
      <c r="G59" s="92">
        <f t="shared" si="0"/>
        <v>-0.99212598425196852</v>
      </c>
    </row>
    <row r="60" spans="1:7" s="70" customFormat="1" ht="18.75" customHeight="1">
      <c r="A60" s="93" t="s">
        <v>13</v>
      </c>
      <c r="B60" s="94">
        <v>1</v>
      </c>
      <c r="C60" s="72"/>
      <c r="D60" s="73">
        <v>0</v>
      </c>
      <c r="E60" s="73">
        <f>'[2]表二 (支出分县区过渡表)'!B59</f>
        <v>0</v>
      </c>
      <c r="F60" s="74"/>
      <c r="G60" s="92">
        <f t="shared" si="0"/>
        <v>-1</v>
      </c>
    </row>
    <row r="61" spans="1:7" s="70" customFormat="1" ht="18.75" customHeight="1">
      <c r="A61" s="95" t="s">
        <v>41</v>
      </c>
      <c r="B61" s="96">
        <v>0</v>
      </c>
      <c r="C61" s="72">
        <v>0</v>
      </c>
      <c r="D61" s="73">
        <v>0</v>
      </c>
      <c r="E61" s="73">
        <f>'[2]表二 (支出分县区过渡表)'!B60</f>
        <v>943.87</v>
      </c>
      <c r="F61" s="74"/>
      <c r="G61" s="92"/>
    </row>
    <row r="62" spans="1:7" s="70" customFormat="1" ht="18.75" customHeight="1">
      <c r="A62" s="93" t="s">
        <v>42</v>
      </c>
      <c r="B62" s="96">
        <v>2530</v>
      </c>
      <c r="C62" s="72">
        <v>1763</v>
      </c>
      <c r="D62" s="73">
        <f>SUM(D63:D72)</f>
        <v>2268</v>
      </c>
      <c r="E62" s="73">
        <f>'[2]表二 (支出分县区过渡表)'!B61</f>
        <v>943.87</v>
      </c>
      <c r="F62" s="74">
        <f>IF(C62=0,"不可比",D62/C62*100)</f>
        <v>128.64435621100395</v>
      </c>
      <c r="G62" s="92">
        <f t="shared" si="0"/>
        <v>-0.10355731225296443</v>
      </c>
    </row>
    <row r="63" spans="1:7" s="70" customFormat="1" ht="18.75" customHeight="1">
      <c r="A63" s="95" t="s">
        <v>4</v>
      </c>
      <c r="B63" s="72">
        <v>2213</v>
      </c>
      <c r="C63" s="72">
        <v>1480</v>
      </c>
      <c r="D63" s="73">
        <v>1958</v>
      </c>
      <c r="E63" s="73">
        <f>'[2]表二 (支出分县区过渡表)'!B62</f>
        <v>0</v>
      </c>
      <c r="F63" s="74">
        <f>IF(C63=0,"不可比",D63/C63*100)</f>
        <v>132.29729729729729</v>
      </c>
      <c r="G63" s="92">
        <f t="shared" si="0"/>
        <v>-0.11522819701762313</v>
      </c>
    </row>
    <row r="64" spans="1:7" s="70" customFormat="1" ht="18.75" customHeight="1">
      <c r="A64" s="71" t="s">
        <v>5</v>
      </c>
      <c r="B64" s="72">
        <v>0</v>
      </c>
      <c r="C64" s="72">
        <v>30</v>
      </c>
      <c r="D64" s="73">
        <v>0</v>
      </c>
      <c r="E64" s="73">
        <f>'[2]表二 (支出分县区过渡表)'!B63</f>
        <v>0</v>
      </c>
      <c r="F64" s="74" t="s">
        <v>1048</v>
      </c>
      <c r="G64" s="92"/>
    </row>
    <row r="65" spans="1:7" s="70" customFormat="1" ht="18.75" customHeight="1">
      <c r="A65" s="71" t="s">
        <v>6</v>
      </c>
      <c r="B65" s="72">
        <v>0</v>
      </c>
      <c r="C65" s="72">
        <v>0</v>
      </c>
      <c r="D65" s="73">
        <v>0</v>
      </c>
      <c r="E65" s="73">
        <f>'[2]表二 (支出分县区过渡表)'!B64</f>
        <v>0</v>
      </c>
      <c r="F65" s="74"/>
      <c r="G65" s="92"/>
    </row>
    <row r="66" spans="1:7" s="70" customFormat="1" ht="18.75" customHeight="1">
      <c r="A66" s="71" t="s">
        <v>43</v>
      </c>
      <c r="B66" s="72">
        <v>5</v>
      </c>
      <c r="C66" s="72">
        <v>5</v>
      </c>
      <c r="D66" s="73">
        <v>0</v>
      </c>
      <c r="E66" s="73">
        <f>'[2]表二 (支出分县区过渡表)'!B65</f>
        <v>0</v>
      </c>
      <c r="F66" s="74" t="s">
        <v>1048</v>
      </c>
      <c r="G66" s="92">
        <f t="shared" si="0"/>
        <v>-1</v>
      </c>
    </row>
    <row r="67" spans="1:7" s="70" customFormat="1" ht="18.75" customHeight="1">
      <c r="A67" s="71" t="s">
        <v>44</v>
      </c>
      <c r="B67" s="72">
        <v>40</v>
      </c>
      <c r="C67" s="72">
        <v>12</v>
      </c>
      <c r="D67" s="73">
        <v>50</v>
      </c>
      <c r="E67" s="73">
        <f>'[2]表二 (支出分县区过渡表)'!B66</f>
        <v>0</v>
      </c>
      <c r="F67" s="74">
        <f>IF(C67=0,"不可比",D67/C67*100)</f>
        <v>416.66666666666669</v>
      </c>
      <c r="G67" s="92">
        <f t="shared" si="0"/>
        <v>0.25</v>
      </c>
    </row>
    <row r="68" spans="1:7" s="70" customFormat="1" ht="18.75" customHeight="1">
      <c r="A68" s="71" t="s">
        <v>45</v>
      </c>
      <c r="B68" s="94">
        <v>0</v>
      </c>
      <c r="C68" s="72">
        <v>0</v>
      </c>
      <c r="D68" s="73">
        <v>0</v>
      </c>
      <c r="E68" s="73">
        <f>'[2]表二 (支出分县区过渡表)'!B67</f>
        <v>0</v>
      </c>
      <c r="F68" s="74"/>
      <c r="G68" s="92"/>
    </row>
    <row r="69" spans="1:7" s="70" customFormat="1" ht="18.75" customHeight="1">
      <c r="A69" s="93" t="s">
        <v>46</v>
      </c>
      <c r="B69" s="96">
        <v>76</v>
      </c>
      <c r="C69" s="72">
        <v>33</v>
      </c>
      <c r="D69" s="73">
        <v>56</v>
      </c>
      <c r="E69" s="73">
        <f>'[2]表二 (支出分县区过渡表)'!B68</f>
        <v>0</v>
      </c>
      <c r="F69" s="74">
        <f>IF(C69=0,"不可比",D69/C69*100)</f>
        <v>169.69696969696969</v>
      </c>
      <c r="G69" s="92">
        <f t="shared" si="0"/>
        <v>-0.26315789473684209</v>
      </c>
    </row>
    <row r="70" spans="1:7" s="70" customFormat="1" ht="18.75" customHeight="1">
      <c r="A70" s="95" t="s">
        <v>47</v>
      </c>
      <c r="B70" s="96">
        <v>1</v>
      </c>
      <c r="C70" s="72">
        <v>0</v>
      </c>
      <c r="D70" s="73">
        <v>0</v>
      </c>
      <c r="E70" s="73">
        <f>'[2]表二 (支出分县区过渡表)'!B69</f>
        <v>0</v>
      </c>
      <c r="F70" s="74"/>
      <c r="G70" s="92">
        <f t="shared" si="0"/>
        <v>-1</v>
      </c>
    </row>
    <row r="71" spans="1:7" s="70" customFormat="1" ht="18.75" customHeight="1">
      <c r="A71" s="95" t="s">
        <v>13</v>
      </c>
      <c r="B71" s="96">
        <v>23</v>
      </c>
      <c r="C71" s="72">
        <v>3</v>
      </c>
      <c r="D71" s="73">
        <v>0</v>
      </c>
      <c r="E71" s="73">
        <f>'[2]表二 (支出分县区过渡表)'!B70</f>
        <v>0</v>
      </c>
      <c r="F71" s="74" t="s">
        <v>1048</v>
      </c>
      <c r="G71" s="92">
        <f t="shared" si="0"/>
        <v>-1</v>
      </c>
    </row>
    <row r="72" spans="1:7" s="70" customFormat="1" ht="18.75" customHeight="1">
      <c r="A72" s="95" t="s">
        <v>48</v>
      </c>
      <c r="B72" s="94">
        <v>172</v>
      </c>
      <c r="C72" s="72">
        <v>200</v>
      </c>
      <c r="D72" s="73">
        <v>204</v>
      </c>
      <c r="E72" s="73">
        <f>'[2]表二 (支出分县区过渡表)'!B71</f>
        <v>300</v>
      </c>
      <c r="F72" s="74">
        <f>IF(C72=0,"不可比",D72/C72*100)</f>
        <v>102</v>
      </c>
      <c r="G72" s="92">
        <f>(D72-B72)/B72</f>
        <v>0.18604651162790697</v>
      </c>
    </row>
    <row r="73" spans="1:7" s="70" customFormat="1" ht="18.75" customHeight="1">
      <c r="A73" s="93" t="s">
        <v>49</v>
      </c>
      <c r="B73" s="94">
        <v>773</v>
      </c>
      <c r="C73" s="72">
        <v>927</v>
      </c>
      <c r="D73" s="73">
        <f>SUM(D74:D80)</f>
        <v>444</v>
      </c>
      <c r="E73" s="73">
        <f>'[2]表二 (支出分县区过渡表)'!B72</f>
        <v>0</v>
      </c>
      <c r="F73" s="74">
        <f>IF(C73=0,"不可比",D73/C73*100)</f>
        <v>47.896440129449836</v>
      </c>
      <c r="G73" s="92">
        <f>(D73-B73)/B73</f>
        <v>-0.42561448900388099</v>
      </c>
    </row>
    <row r="74" spans="1:7" s="70" customFormat="1" ht="18.75" customHeight="1">
      <c r="A74" s="93" t="s">
        <v>4</v>
      </c>
      <c r="B74" s="94">
        <v>0</v>
      </c>
      <c r="C74" s="72"/>
      <c r="D74" s="73">
        <v>9</v>
      </c>
      <c r="E74" s="73">
        <f>'[2]表二 (支出分县区过渡表)'!B73</f>
        <v>0</v>
      </c>
      <c r="F74" s="74"/>
      <c r="G74" s="92"/>
    </row>
    <row r="75" spans="1:7" s="70" customFormat="1" ht="18.75" customHeight="1">
      <c r="A75" s="93" t="s">
        <v>5</v>
      </c>
      <c r="B75" s="96">
        <v>0</v>
      </c>
      <c r="C75" s="72">
        <v>0</v>
      </c>
      <c r="D75" s="73">
        <v>0</v>
      </c>
      <c r="E75" s="73">
        <f>'[2]表二 (支出分县区过渡表)'!B74</f>
        <v>0</v>
      </c>
      <c r="F75" s="74"/>
      <c r="G75" s="92"/>
    </row>
    <row r="76" spans="1:7" s="70" customFormat="1" ht="18.75" customHeight="1">
      <c r="A76" s="95" t="s">
        <v>6</v>
      </c>
      <c r="B76" s="99">
        <v>0</v>
      </c>
      <c r="C76" s="72">
        <v>0</v>
      </c>
      <c r="D76" s="73">
        <v>0</v>
      </c>
      <c r="E76" s="73">
        <f>'[2]表二 (支出分县区过渡表)'!B75</f>
        <v>0</v>
      </c>
      <c r="F76" s="74"/>
      <c r="G76" s="92"/>
    </row>
    <row r="77" spans="1:7" s="70" customFormat="1" ht="18.75" customHeight="1">
      <c r="A77" s="100" t="s">
        <v>46</v>
      </c>
      <c r="B77" s="98">
        <v>0</v>
      </c>
      <c r="C77" s="72"/>
      <c r="D77" s="73">
        <v>0</v>
      </c>
      <c r="E77" s="73">
        <f>'[2]表二 (支出分县区过渡表)'!B76</f>
        <v>0</v>
      </c>
      <c r="F77" s="74"/>
      <c r="G77" s="92"/>
    </row>
    <row r="78" spans="1:7" s="70" customFormat="1" ht="18.75" customHeight="1">
      <c r="A78" s="97" t="s">
        <v>1049</v>
      </c>
      <c r="B78" s="98">
        <v>142</v>
      </c>
      <c r="C78" s="72">
        <v>127</v>
      </c>
      <c r="D78" s="73">
        <v>0</v>
      </c>
      <c r="E78" s="73">
        <f>'[2]表二 (支出分县区过渡表)'!B77</f>
        <v>0</v>
      </c>
      <c r="F78" s="74" t="s">
        <v>1048</v>
      </c>
      <c r="G78" s="92">
        <f>(D78-B78)/B78</f>
        <v>-1</v>
      </c>
    </row>
    <row r="79" spans="1:7" s="70" customFormat="1" ht="18.75" customHeight="1">
      <c r="A79" s="97" t="s">
        <v>13</v>
      </c>
      <c r="B79" s="96">
        <v>7</v>
      </c>
      <c r="C79" s="72"/>
      <c r="D79" s="73"/>
      <c r="E79" s="73">
        <f>'[2]表二 (支出分县区过渡表)'!B78</f>
        <v>300</v>
      </c>
      <c r="F79" s="74"/>
      <c r="G79" s="92">
        <f>(D79-B79)/B79</f>
        <v>-1</v>
      </c>
    </row>
    <row r="80" spans="1:7" s="70" customFormat="1" ht="18.75" customHeight="1">
      <c r="A80" s="97" t="s">
        <v>55</v>
      </c>
      <c r="B80" s="72">
        <v>624</v>
      </c>
      <c r="C80" s="72">
        <v>800</v>
      </c>
      <c r="D80" s="73">
        <v>435</v>
      </c>
      <c r="E80" s="73">
        <f>'[2]表二 (支出分县区过渡表)'!B79</f>
        <v>2337.5500000000002</v>
      </c>
      <c r="F80" s="74">
        <f>IF(C80=0,"不可比",D80/C80*100)</f>
        <v>54.374999999999993</v>
      </c>
      <c r="G80" s="92">
        <f>(D80-B80)/B80</f>
        <v>-0.30288461538461536</v>
      </c>
    </row>
    <row r="81" spans="1:7" s="70" customFormat="1" ht="18.75" customHeight="1">
      <c r="A81" s="95" t="s">
        <v>56</v>
      </c>
      <c r="B81" s="96">
        <v>2106</v>
      </c>
      <c r="C81" s="72">
        <v>1408</v>
      </c>
      <c r="D81" s="73">
        <f>SUM(D82:D89)</f>
        <v>2871</v>
      </c>
      <c r="E81" s="73">
        <f>'[2]表二 (支出分县区过渡表)'!B80</f>
        <v>277.55</v>
      </c>
      <c r="F81" s="74">
        <f>IF(C81=0,"不可比",D81/C81*100)</f>
        <v>203.90625</v>
      </c>
      <c r="G81" s="92">
        <f>(D81-B81)/B81</f>
        <v>0.36324786324786323</v>
      </c>
    </row>
    <row r="82" spans="1:7" s="70" customFormat="1" ht="18.75" customHeight="1">
      <c r="A82" s="93" t="s">
        <v>4</v>
      </c>
      <c r="B82" s="96">
        <v>346</v>
      </c>
      <c r="C82" s="72">
        <v>180</v>
      </c>
      <c r="D82" s="73">
        <v>296</v>
      </c>
      <c r="E82" s="73">
        <f>'[2]表二 (支出分县区过渡表)'!B81</f>
        <v>0</v>
      </c>
      <c r="F82" s="74">
        <f>IF(C82=0,"不可比",D82/C82*100)</f>
        <v>164.44444444444443</v>
      </c>
      <c r="G82" s="92">
        <f>(D82-B82)/B82</f>
        <v>-0.14450867052023122</v>
      </c>
    </row>
    <row r="83" spans="1:7" s="70" customFormat="1" ht="18.75" customHeight="1">
      <c r="A83" s="93" t="s">
        <v>5</v>
      </c>
      <c r="B83" s="96">
        <v>0</v>
      </c>
      <c r="C83" s="72">
        <v>0</v>
      </c>
      <c r="D83" s="73">
        <v>0</v>
      </c>
      <c r="E83" s="73">
        <f>'[2]表二 (支出分县区过渡表)'!B82</f>
        <v>0</v>
      </c>
      <c r="F83" s="74"/>
      <c r="G83" s="92"/>
    </row>
    <row r="84" spans="1:7" s="70" customFormat="1" ht="18.75" customHeight="1">
      <c r="A84" s="93" t="s">
        <v>6</v>
      </c>
      <c r="B84" s="72">
        <v>0</v>
      </c>
      <c r="C84" s="72">
        <v>0</v>
      </c>
      <c r="D84" s="73">
        <v>0</v>
      </c>
      <c r="E84" s="73">
        <f>'[2]表二 (支出分县区过渡表)'!B83</f>
        <v>2060</v>
      </c>
      <c r="F84" s="74"/>
      <c r="G84" s="92"/>
    </row>
    <row r="85" spans="1:7" s="70" customFormat="1" ht="18.75" customHeight="1">
      <c r="A85" s="95" t="s">
        <v>57</v>
      </c>
      <c r="B85" s="94">
        <v>1695</v>
      </c>
      <c r="C85" s="72">
        <v>1200</v>
      </c>
      <c r="D85" s="73">
        <v>2494</v>
      </c>
      <c r="E85" s="73">
        <f>'[2]表二 (支出分县区过渡表)'!B84</f>
        <v>0</v>
      </c>
      <c r="F85" s="74">
        <f>IF(C85=0,"不可比",D85/C85*100)</f>
        <v>207.83333333333331</v>
      </c>
      <c r="G85" s="92">
        <f>(D85-B85)/B85</f>
        <v>0.47138643067846608</v>
      </c>
    </row>
    <row r="86" spans="1:7" s="70" customFormat="1" ht="18.75" customHeight="1">
      <c r="A86" s="95" t="s">
        <v>58</v>
      </c>
      <c r="B86" s="94">
        <v>28</v>
      </c>
      <c r="C86" s="72">
        <v>28</v>
      </c>
      <c r="D86" s="73">
        <v>0</v>
      </c>
      <c r="E86" s="73">
        <f>'[2]表二 (支出分县区过渡表)'!B85</f>
        <v>0</v>
      </c>
      <c r="F86" s="74" t="s">
        <v>1048</v>
      </c>
      <c r="G86" s="92">
        <f>(D86-B86)/B86</f>
        <v>-1</v>
      </c>
    </row>
    <row r="87" spans="1:7" s="70" customFormat="1" ht="18.75" customHeight="1">
      <c r="A87" s="95" t="s">
        <v>46</v>
      </c>
      <c r="B87" s="96">
        <v>0</v>
      </c>
      <c r="C87" s="72"/>
      <c r="D87" s="73">
        <v>0</v>
      </c>
      <c r="E87" s="73">
        <f>'[2]表二 (支出分县区过渡表)'!B86</f>
        <v>0</v>
      </c>
      <c r="F87" s="74"/>
      <c r="G87" s="92"/>
    </row>
    <row r="88" spans="1:7" s="70" customFormat="1" ht="18.75" customHeight="1">
      <c r="A88" s="95" t="s">
        <v>13</v>
      </c>
      <c r="B88" s="96">
        <v>0</v>
      </c>
      <c r="C88" s="72"/>
      <c r="D88" s="73">
        <v>0</v>
      </c>
      <c r="E88" s="73">
        <f>'[2]表二 (支出分县区过渡表)'!B87</f>
        <v>0</v>
      </c>
      <c r="F88" s="74"/>
      <c r="G88" s="92"/>
    </row>
    <row r="89" spans="1:7" s="70" customFormat="1" ht="18.75" customHeight="1">
      <c r="A89" s="71" t="s">
        <v>59</v>
      </c>
      <c r="B89" s="94">
        <v>37</v>
      </c>
      <c r="C89" s="72">
        <v>0</v>
      </c>
      <c r="D89" s="73">
        <v>81</v>
      </c>
      <c r="E89" s="73">
        <f>'[2]表二 (支出分县区过渡表)'!B88</f>
        <v>0</v>
      </c>
      <c r="F89" s="74" t="s">
        <v>1046</v>
      </c>
      <c r="G89" s="92">
        <f>(D89-B89)/B89</f>
        <v>1.1891891891891893</v>
      </c>
    </row>
    <row r="90" spans="1:7" s="70" customFormat="1" ht="18.75" customHeight="1">
      <c r="A90" s="93" t="s">
        <v>60</v>
      </c>
      <c r="B90" s="94">
        <v>0</v>
      </c>
      <c r="C90" s="72">
        <v>0</v>
      </c>
      <c r="D90" s="73">
        <f>SUM(D91:D102)</f>
        <v>0</v>
      </c>
      <c r="E90" s="73" t="e">
        <f>'[2]表二 (支出分县区过渡表)'!B89</f>
        <v>#REF!</v>
      </c>
      <c r="F90" s="74"/>
      <c r="G90" s="92"/>
    </row>
    <row r="91" spans="1:7" s="70" customFormat="1" ht="18.75" customHeight="1">
      <c r="A91" s="93" t="s">
        <v>4</v>
      </c>
      <c r="B91" s="94">
        <v>0</v>
      </c>
      <c r="C91" s="72"/>
      <c r="D91" s="73"/>
      <c r="E91" s="73" t="e">
        <f>'[2]表二 (支出分县区过渡表)'!B90</f>
        <v>#REF!</v>
      </c>
      <c r="F91" s="74"/>
      <c r="G91" s="92"/>
    </row>
    <row r="92" spans="1:7" s="70" customFormat="1" ht="18.75" customHeight="1">
      <c r="A92" s="95" t="s">
        <v>5</v>
      </c>
      <c r="B92" s="94">
        <v>0</v>
      </c>
      <c r="C92" s="72"/>
      <c r="D92" s="73"/>
      <c r="E92" s="73" t="e">
        <f>'[2]表二 (支出分县区过渡表)'!B91</f>
        <v>#REF!</v>
      </c>
      <c r="F92" s="74"/>
      <c r="G92" s="92"/>
    </row>
    <row r="93" spans="1:7" s="70" customFormat="1" ht="18.75" customHeight="1">
      <c r="A93" s="95" t="s">
        <v>6</v>
      </c>
      <c r="B93" s="94">
        <v>0</v>
      </c>
      <c r="C93" s="72"/>
      <c r="D93" s="73"/>
      <c r="E93" s="73" t="e">
        <f>'[2]表二 (支出分县区过渡表)'!B92</f>
        <v>#REF!</v>
      </c>
      <c r="F93" s="74"/>
      <c r="G93" s="92"/>
    </row>
    <row r="94" spans="1:7" s="70" customFormat="1" ht="18.75" customHeight="1">
      <c r="A94" s="93" t="s">
        <v>61</v>
      </c>
      <c r="B94" s="94">
        <v>0</v>
      </c>
      <c r="C94" s="72"/>
      <c r="D94" s="73"/>
      <c r="E94" s="73" t="e">
        <f>'[2]表二 (支出分县区过渡表)'!B93</f>
        <v>#REF!</v>
      </c>
      <c r="F94" s="74"/>
      <c r="G94" s="92"/>
    </row>
    <row r="95" spans="1:7" s="70" customFormat="1" ht="18.75" customHeight="1">
      <c r="A95" s="93" t="s">
        <v>1050</v>
      </c>
      <c r="B95" s="94">
        <v>0</v>
      </c>
      <c r="C95" s="72"/>
      <c r="D95" s="73"/>
      <c r="E95" s="73" t="e">
        <f>'[2]表二 (支出分县区过渡表)'!B94</f>
        <v>#REF!</v>
      </c>
      <c r="F95" s="74"/>
      <c r="G95" s="92"/>
    </row>
    <row r="96" spans="1:7" s="70" customFormat="1" ht="18.75" customHeight="1">
      <c r="A96" s="93" t="s">
        <v>46</v>
      </c>
      <c r="B96" s="96">
        <v>0</v>
      </c>
      <c r="C96" s="72"/>
      <c r="D96" s="73"/>
      <c r="E96" s="73" t="e">
        <f>'[2]表二 (支出分县区过渡表)'!B95</f>
        <v>#REF!</v>
      </c>
      <c r="F96" s="74"/>
      <c r="G96" s="92"/>
    </row>
    <row r="97" spans="1:7" s="70" customFormat="1" ht="18.75" customHeight="1">
      <c r="A97" s="93" t="s">
        <v>1051</v>
      </c>
      <c r="B97" s="96">
        <v>0</v>
      </c>
      <c r="C97" s="72"/>
      <c r="D97" s="73"/>
      <c r="E97" s="73" t="e">
        <f>'[2]表二 (支出分县区过渡表)'!B96</f>
        <v>#REF!</v>
      </c>
      <c r="F97" s="74"/>
      <c r="G97" s="92"/>
    </row>
    <row r="98" spans="1:7" s="70" customFormat="1" ht="18.75" customHeight="1">
      <c r="A98" s="93" t="s">
        <v>1052</v>
      </c>
      <c r="B98" s="72">
        <v>0</v>
      </c>
      <c r="C98" s="72"/>
      <c r="D98" s="73"/>
      <c r="E98" s="73" t="e">
        <f>'[2]表二 (支出分县区过渡表)'!B97</f>
        <v>#REF!</v>
      </c>
      <c r="F98" s="74"/>
      <c r="G98" s="92"/>
    </row>
    <row r="99" spans="1:7" s="70" customFormat="1" ht="18.75" customHeight="1">
      <c r="A99" s="93" t="s">
        <v>1053</v>
      </c>
      <c r="B99" s="94">
        <v>0</v>
      </c>
      <c r="C99" s="72"/>
      <c r="D99" s="73"/>
      <c r="E99" s="73" t="e">
        <f>'[2]表二 (支出分县区过渡表)'!B98</f>
        <v>#REF!</v>
      </c>
      <c r="F99" s="74"/>
      <c r="G99" s="92"/>
    </row>
    <row r="100" spans="1:7" s="70" customFormat="1" ht="18.75" customHeight="1">
      <c r="A100" s="93" t="s">
        <v>1054</v>
      </c>
      <c r="B100" s="94">
        <v>0</v>
      </c>
      <c r="C100" s="72"/>
      <c r="D100" s="73"/>
      <c r="E100" s="73" t="e">
        <f>'[2]表二 (支出分县区过渡表)'!B99</f>
        <v>#REF!</v>
      </c>
      <c r="F100" s="74"/>
      <c r="G100" s="92"/>
    </row>
    <row r="101" spans="1:7" s="70" customFormat="1" ht="18.75" customHeight="1">
      <c r="A101" s="95" t="s">
        <v>13</v>
      </c>
      <c r="B101" s="94">
        <v>0</v>
      </c>
      <c r="C101" s="72"/>
      <c r="D101" s="73"/>
      <c r="E101" s="73" t="e">
        <f>'[2]表二 (支出分县区过渡表)'!B100</f>
        <v>#REF!</v>
      </c>
      <c r="F101" s="74"/>
      <c r="G101" s="92"/>
    </row>
    <row r="102" spans="1:7" s="70" customFormat="1" ht="18.75" customHeight="1">
      <c r="A102" s="95" t="s">
        <v>62</v>
      </c>
      <c r="B102" s="96">
        <v>0</v>
      </c>
      <c r="C102" s="72"/>
      <c r="D102" s="73"/>
      <c r="E102" s="73">
        <f>'[2]表二 (支出分县区过渡表)'!B101</f>
        <v>1187.26</v>
      </c>
      <c r="F102" s="74"/>
      <c r="G102" s="92"/>
    </row>
    <row r="103" spans="1:7" s="70" customFormat="1" ht="18.75" customHeight="1">
      <c r="A103" s="71" t="s">
        <v>69</v>
      </c>
      <c r="B103" s="96">
        <v>1322</v>
      </c>
      <c r="C103" s="72">
        <v>700</v>
      </c>
      <c r="D103" s="73">
        <f>SUM(D104:D111)</f>
        <v>1608</v>
      </c>
      <c r="E103" s="73">
        <f>'[2]表二 (支出分县区过渡表)'!B102</f>
        <v>1040.58</v>
      </c>
      <c r="F103" s="74">
        <f>IF(C103=0,"不可比",D103/C103*100)</f>
        <v>229.71428571428572</v>
      </c>
      <c r="G103" s="92">
        <f>(D103-B103)/B103</f>
        <v>0.21633888048411498</v>
      </c>
    </row>
    <row r="104" spans="1:7" s="70" customFormat="1" ht="18.75" customHeight="1">
      <c r="A104" s="93" t="s">
        <v>4</v>
      </c>
      <c r="B104" s="94">
        <v>839</v>
      </c>
      <c r="C104" s="72">
        <v>590</v>
      </c>
      <c r="D104" s="73">
        <v>1153</v>
      </c>
      <c r="E104" s="73">
        <f>'[2]表二 (支出分县区过渡表)'!B103</f>
        <v>0</v>
      </c>
      <c r="F104" s="74">
        <f>IF(C104=0,"不可比",D104/C104*100)</f>
        <v>195.42372881355931</v>
      </c>
      <c r="G104" s="92">
        <f>(D104-B104)/B104</f>
        <v>0.37425506555423121</v>
      </c>
    </row>
    <row r="105" spans="1:7" s="70" customFormat="1" ht="18.75" customHeight="1">
      <c r="A105" s="93" t="s">
        <v>5</v>
      </c>
      <c r="B105" s="94">
        <v>0</v>
      </c>
      <c r="C105" s="72">
        <v>0</v>
      </c>
      <c r="D105" s="73">
        <v>0</v>
      </c>
      <c r="E105" s="73">
        <f>'[2]表二 (支出分县区过渡表)'!B104</f>
        <v>0</v>
      </c>
      <c r="F105" s="74"/>
      <c r="G105" s="92"/>
    </row>
    <row r="106" spans="1:7" s="70" customFormat="1" ht="18.75" customHeight="1">
      <c r="A106" s="93" t="s">
        <v>6</v>
      </c>
      <c r="B106" s="94">
        <v>37</v>
      </c>
      <c r="C106" s="72">
        <v>0</v>
      </c>
      <c r="D106" s="73">
        <v>19</v>
      </c>
      <c r="E106" s="73">
        <f>'[2]表二 (支出分县区过渡表)'!B105</f>
        <v>0</v>
      </c>
      <c r="F106" s="74"/>
      <c r="G106" s="92">
        <f>(D106-B106)/B106</f>
        <v>-0.48648648648648651</v>
      </c>
    </row>
    <row r="107" spans="1:7" s="70" customFormat="1" ht="18.75" customHeight="1">
      <c r="A107" s="95" t="s">
        <v>70</v>
      </c>
      <c r="B107" s="96">
        <v>0</v>
      </c>
      <c r="C107" s="72">
        <v>0</v>
      </c>
      <c r="D107" s="73">
        <v>0</v>
      </c>
      <c r="E107" s="73">
        <f>'[2]表二 (支出分县区过渡表)'!B106</f>
        <v>0</v>
      </c>
      <c r="F107" s="74"/>
      <c r="G107" s="92"/>
    </row>
    <row r="108" spans="1:7" s="70" customFormat="1" ht="18.75" customHeight="1">
      <c r="A108" s="95" t="s">
        <v>71</v>
      </c>
      <c r="B108" s="96">
        <v>0</v>
      </c>
      <c r="C108" s="72">
        <v>0</v>
      </c>
      <c r="D108" s="73">
        <v>0</v>
      </c>
      <c r="E108" s="73">
        <f>'[2]表二 (支出分县区过渡表)'!B107</f>
        <v>0</v>
      </c>
      <c r="F108" s="74"/>
      <c r="G108" s="92"/>
    </row>
    <row r="109" spans="1:7" s="70" customFormat="1" ht="18.75" customHeight="1">
      <c r="A109" s="95" t="s">
        <v>1055</v>
      </c>
      <c r="B109" s="96">
        <v>0</v>
      </c>
      <c r="C109" s="72">
        <v>0</v>
      </c>
      <c r="D109" s="73">
        <v>0</v>
      </c>
      <c r="E109" s="73">
        <f>'[2]表二 (支出分县区过渡表)'!B108</f>
        <v>0</v>
      </c>
      <c r="F109" s="74"/>
      <c r="G109" s="92"/>
    </row>
    <row r="110" spans="1:7" s="70" customFormat="1" ht="18.75" customHeight="1">
      <c r="A110" s="93" t="s">
        <v>13</v>
      </c>
      <c r="B110" s="72">
        <v>0</v>
      </c>
      <c r="C110" s="72"/>
      <c r="D110" s="73">
        <v>0</v>
      </c>
      <c r="E110" s="73">
        <f>'[2]表二 (支出分县区过渡表)'!B109</f>
        <v>146.68</v>
      </c>
      <c r="F110" s="74"/>
      <c r="G110" s="92"/>
    </row>
    <row r="111" spans="1:7" s="70" customFormat="1" ht="18.75" customHeight="1">
      <c r="A111" s="93" t="s">
        <v>73</v>
      </c>
      <c r="B111" s="94">
        <v>446</v>
      </c>
      <c r="C111" s="72">
        <v>110</v>
      </c>
      <c r="D111" s="73">
        <v>436</v>
      </c>
      <c r="E111" s="73">
        <f>'[2]表二 (支出分县区过渡表)'!B110</f>
        <v>16</v>
      </c>
      <c r="F111" s="74">
        <f>IF(C111=0,"不可比",D111/C111*100)</f>
        <v>396.36363636363637</v>
      </c>
      <c r="G111" s="92">
        <f>(D111-B111)/B111</f>
        <v>-2.2421524663677129E-2</v>
      </c>
    </row>
    <row r="112" spans="1:7" s="70" customFormat="1" ht="18.75" customHeight="1">
      <c r="A112" s="71" t="s">
        <v>74</v>
      </c>
      <c r="B112" s="94">
        <v>11</v>
      </c>
      <c r="C112" s="72">
        <v>21</v>
      </c>
      <c r="D112" s="73">
        <f>SUM(D113:D122)</f>
        <v>16</v>
      </c>
      <c r="E112" s="73">
        <f>'[2]表二 (支出分县区过渡表)'!B111</f>
        <v>16</v>
      </c>
      <c r="F112" s="74">
        <f>IF(C112=0,"不可比",D112/C112*100)</f>
        <v>76.19047619047619</v>
      </c>
      <c r="G112" s="92">
        <f>(D112-B112)/B112</f>
        <v>0.45454545454545453</v>
      </c>
    </row>
    <row r="113" spans="1:7" s="70" customFormat="1" ht="18.75" customHeight="1">
      <c r="A113" s="93" t="s">
        <v>4</v>
      </c>
      <c r="B113" s="99">
        <v>2</v>
      </c>
      <c r="C113" s="72">
        <v>5</v>
      </c>
      <c r="D113" s="73">
        <v>0</v>
      </c>
      <c r="E113" s="73">
        <f>'[2]表二 (支出分县区过渡表)'!B112</f>
        <v>0</v>
      </c>
      <c r="F113" s="74"/>
      <c r="G113" s="92">
        <f>(D113-B113)/B113</f>
        <v>-1</v>
      </c>
    </row>
    <row r="114" spans="1:7" s="70" customFormat="1" ht="18.75" customHeight="1">
      <c r="A114" s="93" t="s">
        <v>5</v>
      </c>
      <c r="B114" s="98">
        <v>0</v>
      </c>
      <c r="C114" s="72">
        <v>0</v>
      </c>
      <c r="D114" s="73">
        <v>0</v>
      </c>
      <c r="E114" s="73">
        <f>'[2]表二 (支出分县区过渡表)'!B113</f>
        <v>0</v>
      </c>
      <c r="F114" s="74"/>
      <c r="G114" s="92"/>
    </row>
    <row r="115" spans="1:7" s="70" customFormat="1" ht="18.75" customHeight="1">
      <c r="A115" s="93" t="s">
        <v>6</v>
      </c>
      <c r="B115" s="94">
        <v>0</v>
      </c>
      <c r="C115" s="72">
        <v>0</v>
      </c>
      <c r="D115" s="73">
        <v>0</v>
      </c>
      <c r="E115" s="73">
        <f>'[2]表二 (支出分县区过渡表)'!B114</f>
        <v>0</v>
      </c>
      <c r="F115" s="74"/>
      <c r="G115" s="92"/>
    </row>
    <row r="116" spans="1:7" s="70" customFormat="1" ht="18.75" customHeight="1">
      <c r="A116" s="95" t="s">
        <v>75</v>
      </c>
      <c r="B116" s="94">
        <v>0</v>
      </c>
      <c r="C116" s="72">
        <v>0</v>
      </c>
      <c r="D116" s="73">
        <v>0</v>
      </c>
      <c r="E116" s="73">
        <f>'[2]表二 (支出分县区过渡表)'!B115</f>
        <v>0</v>
      </c>
      <c r="F116" s="74"/>
      <c r="G116" s="92"/>
    </row>
    <row r="117" spans="1:7" s="70" customFormat="1" ht="18.75" customHeight="1">
      <c r="A117" s="95" t="s">
        <v>76</v>
      </c>
      <c r="B117" s="94">
        <v>0</v>
      </c>
      <c r="C117" s="72">
        <v>0</v>
      </c>
      <c r="D117" s="73">
        <v>0</v>
      </c>
      <c r="E117" s="73">
        <f>'[2]表二 (支出分县区过渡表)'!B116</f>
        <v>0</v>
      </c>
      <c r="F117" s="74"/>
      <c r="G117" s="92"/>
    </row>
    <row r="118" spans="1:7" s="70" customFormat="1" ht="18.75" customHeight="1">
      <c r="A118" s="95" t="s">
        <v>77</v>
      </c>
      <c r="B118" s="94">
        <v>0</v>
      </c>
      <c r="C118" s="72">
        <v>0</v>
      </c>
      <c r="D118" s="73">
        <v>0</v>
      </c>
      <c r="E118" s="73">
        <f>'[2]表二 (支出分县区过渡表)'!B117</f>
        <v>0</v>
      </c>
      <c r="F118" s="74"/>
      <c r="G118" s="92"/>
    </row>
    <row r="119" spans="1:7" s="70" customFormat="1" ht="18.75" customHeight="1">
      <c r="A119" s="93" t="s">
        <v>78</v>
      </c>
      <c r="B119" s="94">
        <v>0</v>
      </c>
      <c r="C119" s="72">
        <v>0</v>
      </c>
      <c r="D119" s="73">
        <v>0</v>
      </c>
      <c r="E119" s="73">
        <f>'[2]表二 (支出分县区过渡表)'!B118</f>
        <v>0</v>
      </c>
      <c r="F119" s="74"/>
      <c r="G119" s="92"/>
    </row>
    <row r="120" spans="1:7" s="70" customFormat="1" ht="18.75" customHeight="1">
      <c r="A120" s="93" t="s">
        <v>79</v>
      </c>
      <c r="B120" s="94">
        <v>0</v>
      </c>
      <c r="C120" s="72">
        <v>0</v>
      </c>
      <c r="D120" s="73">
        <v>0</v>
      </c>
      <c r="E120" s="73">
        <f>'[2]表二 (支出分县区过渡表)'!B119</f>
        <v>0</v>
      </c>
      <c r="F120" s="74"/>
      <c r="G120" s="92"/>
    </row>
    <row r="121" spans="1:7" s="70" customFormat="1" ht="18.75" customHeight="1">
      <c r="A121" s="93" t="s">
        <v>13</v>
      </c>
      <c r="B121" s="94">
        <v>0</v>
      </c>
      <c r="C121" s="72"/>
      <c r="D121" s="73">
        <v>0</v>
      </c>
      <c r="E121" s="73">
        <f>'[2]表二 (支出分县区过渡表)'!B120</f>
        <v>0</v>
      </c>
      <c r="F121" s="74"/>
      <c r="G121" s="92"/>
    </row>
    <row r="122" spans="1:7" s="70" customFormat="1" ht="18.75" customHeight="1">
      <c r="A122" s="95" t="s">
        <v>80</v>
      </c>
      <c r="B122" s="94">
        <v>9</v>
      </c>
      <c r="C122" s="72">
        <v>16</v>
      </c>
      <c r="D122" s="73">
        <v>16</v>
      </c>
      <c r="E122" s="73">
        <f>'[2]表二 (支出分县区过渡表)'!B121</f>
        <v>0</v>
      </c>
      <c r="F122" s="74">
        <f>IF(C122=0,"不可比",D122/C122*100)</f>
        <v>100</v>
      </c>
      <c r="G122" s="92">
        <f>(D122-B122)/B122</f>
        <v>0.77777777777777779</v>
      </c>
    </row>
    <row r="123" spans="1:7" s="70" customFormat="1" ht="18.75" customHeight="1">
      <c r="A123" s="95" t="s">
        <v>81</v>
      </c>
      <c r="B123" s="96">
        <v>17</v>
      </c>
      <c r="C123" s="72">
        <f>VLOOKUP(A123,[3]Sheet2!$A$1:$C$1164,3,FALSE)</f>
        <v>6</v>
      </c>
      <c r="D123" s="73">
        <f>SUM(D124:D134)</f>
        <v>0</v>
      </c>
      <c r="E123" s="73" t="e">
        <f>'[2]表二 (支出分县区过渡表)'!B122</f>
        <v>#REF!</v>
      </c>
      <c r="F123" s="74" t="s">
        <v>1048</v>
      </c>
      <c r="G123" s="92">
        <f>(D123-B123)/B123</f>
        <v>-1</v>
      </c>
    </row>
    <row r="124" spans="1:7" s="70" customFormat="1" ht="18.75" customHeight="1">
      <c r="A124" s="95" t="s">
        <v>4</v>
      </c>
      <c r="B124" s="96">
        <v>15</v>
      </c>
      <c r="C124" s="72">
        <v>4</v>
      </c>
      <c r="D124" s="73"/>
      <c r="E124" s="73" t="e">
        <f>'[2]表二 (支出分县区过渡表)'!B123</f>
        <v>#REF!</v>
      </c>
      <c r="F124" s="74" t="s">
        <v>1048</v>
      </c>
      <c r="G124" s="92">
        <f>(D124-B124)/B124</f>
        <v>-1</v>
      </c>
    </row>
    <row r="125" spans="1:7" s="70" customFormat="1" ht="18.75" customHeight="1">
      <c r="A125" s="71" t="s">
        <v>5</v>
      </c>
      <c r="B125" s="96">
        <v>0</v>
      </c>
      <c r="C125" s="72">
        <f>VLOOKUP(A125,[3]Sheet2!$A$1:$C$1164,3,FALSE)</f>
        <v>0</v>
      </c>
      <c r="D125" s="73"/>
      <c r="E125" s="73" t="e">
        <f>'[2]表二 (支出分县区过渡表)'!B124</f>
        <v>#REF!</v>
      </c>
      <c r="F125" s="74"/>
      <c r="G125" s="92"/>
    </row>
    <row r="126" spans="1:7" s="70" customFormat="1" ht="18.75" customHeight="1">
      <c r="A126" s="93" t="s">
        <v>6</v>
      </c>
      <c r="B126" s="72">
        <v>0</v>
      </c>
      <c r="C126" s="72">
        <f>VLOOKUP(A126,[3]Sheet2!$A$1:$C$1164,3,FALSE)</f>
        <v>0</v>
      </c>
      <c r="D126" s="73"/>
      <c r="E126" s="73" t="e">
        <f>'[2]表二 (支出分县区过渡表)'!B125</f>
        <v>#REF!</v>
      </c>
      <c r="F126" s="74"/>
      <c r="G126" s="92"/>
    </row>
    <row r="127" spans="1:7" s="70" customFormat="1" ht="18.75" customHeight="1">
      <c r="A127" s="93" t="s">
        <v>82</v>
      </c>
      <c r="B127" s="94">
        <v>0</v>
      </c>
      <c r="C127" s="72"/>
      <c r="D127" s="73"/>
      <c r="E127" s="73" t="e">
        <f>'[2]表二 (支出分县区过渡表)'!B126</f>
        <v>#REF!</v>
      </c>
      <c r="F127" s="74"/>
      <c r="G127" s="92"/>
    </row>
    <row r="128" spans="1:7" s="70" customFormat="1" ht="18.75" customHeight="1">
      <c r="A128" s="100" t="s">
        <v>1056</v>
      </c>
      <c r="B128" s="94">
        <v>0</v>
      </c>
      <c r="C128" s="72"/>
      <c r="D128" s="73"/>
      <c r="E128" s="73" t="e">
        <f>'[2]表二 (支出分县区过渡表)'!B127</f>
        <v>#REF!</v>
      </c>
      <c r="F128" s="74"/>
      <c r="G128" s="92"/>
    </row>
    <row r="129" spans="1:7" s="70" customFormat="1" ht="18.75" customHeight="1">
      <c r="A129" s="97" t="s">
        <v>1057</v>
      </c>
      <c r="B129" s="96">
        <v>0</v>
      </c>
      <c r="C129" s="72"/>
      <c r="D129" s="73"/>
      <c r="E129" s="73" t="e">
        <f>'[2]表二 (支出分县区过渡表)'!B128</f>
        <v>#REF!</v>
      </c>
      <c r="F129" s="74"/>
      <c r="G129" s="92"/>
    </row>
    <row r="130" spans="1:7" s="70" customFormat="1" ht="18.75" customHeight="1">
      <c r="A130" s="93" t="s">
        <v>87</v>
      </c>
      <c r="B130" s="96">
        <v>0</v>
      </c>
      <c r="C130" s="72"/>
      <c r="D130" s="73"/>
      <c r="E130" s="73" t="e">
        <f>'[2]表二 (支出分县区过渡表)'!B129</f>
        <v>#REF!</v>
      </c>
      <c r="F130" s="74"/>
      <c r="G130" s="92"/>
    </row>
    <row r="131" spans="1:7" s="70" customFormat="1" ht="18.75" customHeight="1">
      <c r="A131" s="93" t="s">
        <v>1058</v>
      </c>
      <c r="B131" s="96">
        <v>0</v>
      </c>
      <c r="C131" s="72"/>
      <c r="D131" s="73"/>
      <c r="E131" s="73" t="e">
        <f>'[2]表二 (支出分县区过渡表)'!B130</f>
        <v>#REF!</v>
      </c>
      <c r="F131" s="74"/>
      <c r="G131" s="92"/>
    </row>
    <row r="132" spans="1:7" s="70" customFormat="1" ht="18.75" customHeight="1">
      <c r="A132" s="93" t="s">
        <v>1059</v>
      </c>
      <c r="B132" s="72">
        <v>0</v>
      </c>
      <c r="C132" s="72"/>
      <c r="D132" s="73"/>
      <c r="E132" s="73" t="e">
        <f>'[2]表二 (支出分县区过渡表)'!B131</f>
        <v>#REF!</v>
      </c>
      <c r="F132" s="74"/>
      <c r="G132" s="92"/>
    </row>
    <row r="133" spans="1:7" s="70" customFormat="1" ht="18.75" customHeight="1">
      <c r="A133" s="93" t="s">
        <v>13</v>
      </c>
      <c r="B133" s="94">
        <v>0</v>
      </c>
      <c r="C133" s="72">
        <f>VLOOKUP(A133,[3]Sheet2!$A$1:$C$1164,3,FALSE)</f>
        <v>0</v>
      </c>
      <c r="D133" s="73"/>
      <c r="E133" s="73" t="e">
        <f>'[2]表二 (支出分县区过渡表)'!B132</f>
        <v>#REF!</v>
      </c>
      <c r="F133" s="74"/>
      <c r="G133" s="92"/>
    </row>
    <row r="134" spans="1:7" s="70" customFormat="1" ht="18.75" customHeight="1">
      <c r="A134" s="93" t="s">
        <v>88</v>
      </c>
      <c r="B134" s="94">
        <v>2</v>
      </c>
      <c r="C134" s="72">
        <f>VLOOKUP(A134,[3]Sheet2!$A$1:$C$1164,3,FALSE)</f>
        <v>2</v>
      </c>
      <c r="D134" s="73"/>
      <c r="E134" s="73">
        <f>'[2]表二 (支出分县区过渡表)'!B133</f>
        <v>34.130000000000003</v>
      </c>
      <c r="F134" s="74"/>
      <c r="G134" s="92">
        <f>(D134-B134)/B134</f>
        <v>-1</v>
      </c>
    </row>
    <row r="135" spans="1:7" s="70" customFormat="1" ht="18.75" customHeight="1">
      <c r="A135" s="93" t="s">
        <v>89</v>
      </c>
      <c r="B135" s="96">
        <v>51</v>
      </c>
      <c r="C135" s="72">
        <f>VLOOKUP(A135,[3]Sheet2!$A$1:$C$1164,3,FALSE)</f>
        <v>51</v>
      </c>
      <c r="D135" s="73">
        <f>SUM(D136:D141)</f>
        <v>34</v>
      </c>
      <c r="E135" s="73">
        <f>'[2]表二 (支出分县区过渡表)'!B134</f>
        <v>34.130000000000003</v>
      </c>
      <c r="F135" s="74">
        <f>IF(C135=0,"不可比",D135/C135*100)</f>
        <v>66.666666666666657</v>
      </c>
      <c r="G135" s="92">
        <f>(D135-B135)/B135</f>
        <v>-0.33333333333333331</v>
      </c>
    </row>
    <row r="136" spans="1:7" s="70" customFormat="1" ht="18.75" customHeight="1">
      <c r="A136" s="93" t="s">
        <v>4</v>
      </c>
      <c r="B136" s="96">
        <v>32</v>
      </c>
      <c r="C136" s="72">
        <v>30</v>
      </c>
      <c r="D136" s="73">
        <v>22</v>
      </c>
      <c r="E136" s="73">
        <f>'[2]表二 (支出分县区过渡表)'!B135</f>
        <v>0</v>
      </c>
      <c r="F136" s="74">
        <f>IF(C136=0,"不可比",D136/C136*100)</f>
        <v>73.333333333333329</v>
      </c>
      <c r="G136" s="92">
        <f t="shared" ref="G136:G198" si="2">(D136-B136)/B136</f>
        <v>-0.3125</v>
      </c>
    </row>
    <row r="137" spans="1:7" s="70" customFormat="1" ht="18.75" customHeight="1">
      <c r="A137" s="93" t="s">
        <v>5</v>
      </c>
      <c r="B137" s="96">
        <v>0</v>
      </c>
      <c r="C137" s="72">
        <f>VLOOKUP(A137,[3]Sheet2!$A$1:$C$1164,3,FALSE)</f>
        <v>0</v>
      </c>
      <c r="D137" s="73">
        <v>0</v>
      </c>
      <c r="E137" s="73">
        <f>'[2]表二 (支出分县区过渡表)'!B136</f>
        <v>0</v>
      </c>
      <c r="F137" s="74"/>
      <c r="G137" s="92"/>
    </row>
    <row r="138" spans="1:7" s="70" customFormat="1" ht="18.75" customHeight="1">
      <c r="A138" s="95" t="s">
        <v>6</v>
      </c>
      <c r="B138" s="94">
        <v>0</v>
      </c>
      <c r="C138" s="72">
        <f>VLOOKUP(A138,[3]Sheet2!$A$1:$C$1164,3,FALSE)</f>
        <v>0</v>
      </c>
      <c r="D138" s="73">
        <v>0</v>
      </c>
      <c r="E138" s="73">
        <f>'[2]表二 (支出分县区过渡表)'!B137</f>
        <v>0</v>
      </c>
      <c r="F138" s="74"/>
      <c r="G138" s="92"/>
    </row>
    <row r="139" spans="1:7" s="70" customFormat="1" ht="18.75" customHeight="1">
      <c r="A139" s="95" t="s">
        <v>90</v>
      </c>
      <c r="B139" s="94">
        <v>10</v>
      </c>
      <c r="C139" s="72">
        <f>VLOOKUP(A139,[3]Sheet2!$A$1:$C$1164,3,FALSE)</f>
        <v>1</v>
      </c>
      <c r="D139" s="73">
        <v>5</v>
      </c>
      <c r="E139" s="73">
        <f>'[2]表二 (支出分县区过渡表)'!B138</f>
        <v>0</v>
      </c>
      <c r="F139" s="74">
        <f>IF(C139=0,"不可比",D139/C139*100)</f>
        <v>500</v>
      </c>
      <c r="G139" s="92">
        <f t="shared" si="2"/>
        <v>-0.5</v>
      </c>
    </row>
    <row r="140" spans="1:7" s="70" customFormat="1" ht="18.75" customHeight="1">
      <c r="A140" s="95" t="s">
        <v>13</v>
      </c>
      <c r="B140" s="94">
        <v>0</v>
      </c>
      <c r="C140" s="72">
        <f>VLOOKUP(A140,[3]Sheet2!$A$1:$C$1164,3,FALSE)</f>
        <v>0</v>
      </c>
      <c r="D140" s="73">
        <v>0</v>
      </c>
      <c r="E140" s="73">
        <f>'[2]表二 (支出分县区过渡表)'!B139</f>
        <v>0</v>
      </c>
      <c r="F140" s="74"/>
      <c r="G140" s="92"/>
    </row>
    <row r="141" spans="1:7" s="70" customFormat="1" ht="18.75" customHeight="1">
      <c r="A141" s="71" t="s">
        <v>1060</v>
      </c>
      <c r="B141" s="96">
        <v>9</v>
      </c>
      <c r="C141" s="72">
        <f>VLOOKUP(A141,[3]Sheet2!$A$1:$C$1164,3,FALSE)</f>
        <v>20</v>
      </c>
      <c r="D141" s="73">
        <v>7</v>
      </c>
      <c r="E141" s="73">
        <f>'[2]表二 (支出分县区过渡表)'!B140</f>
        <v>0</v>
      </c>
      <c r="F141" s="74">
        <f>IF(C141=0,"不可比",D141/C141*100)</f>
        <v>35</v>
      </c>
      <c r="G141" s="92">
        <f t="shared" si="2"/>
        <v>-0.22222222222222221</v>
      </c>
    </row>
    <row r="142" spans="1:7" s="70" customFormat="1" ht="18.75" customHeight="1">
      <c r="A142" s="93" t="s">
        <v>1061</v>
      </c>
      <c r="B142" s="96">
        <v>26</v>
      </c>
      <c r="C142" s="72">
        <f>VLOOKUP(A142,[3]Sheet2!$A$1:$C$1164,3,FALSE)</f>
        <v>32</v>
      </c>
      <c r="D142" s="73">
        <f>SUM(D143:D149)</f>
        <v>24</v>
      </c>
      <c r="E142" s="73" t="e">
        <f>'[2]表二 (支出分县区过渡表)'!B141</f>
        <v>#REF!</v>
      </c>
      <c r="F142" s="74">
        <f>IF(C142=0,"不可比",D142/C142*100)</f>
        <v>75</v>
      </c>
      <c r="G142" s="92">
        <f t="shared" si="2"/>
        <v>-7.6923076923076927E-2</v>
      </c>
    </row>
    <row r="143" spans="1:7" s="70" customFormat="1" ht="18.75" customHeight="1">
      <c r="A143" s="93" t="s">
        <v>4</v>
      </c>
      <c r="B143" s="96">
        <v>1</v>
      </c>
      <c r="C143" s="72">
        <v>20</v>
      </c>
      <c r="D143" s="73">
        <v>0</v>
      </c>
      <c r="E143" s="73" t="e">
        <f>'[2]表二 (支出分县区过渡表)'!B142</f>
        <v>#REF!</v>
      </c>
      <c r="F143" s="74" t="s">
        <v>1048</v>
      </c>
      <c r="G143" s="92">
        <f t="shared" si="2"/>
        <v>-1</v>
      </c>
    </row>
    <row r="144" spans="1:7" s="70" customFormat="1" ht="18.75" customHeight="1">
      <c r="A144" s="95" t="s">
        <v>5</v>
      </c>
      <c r="B144" s="72">
        <v>0</v>
      </c>
      <c r="C144" s="72">
        <f>VLOOKUP(A144,[3]Sheet2!$A$1:$C$1164,3,FALSE)</f>
        <v>0</v>
      </c>
      <c r="D144" s="73">
        <v>0</v>
      </c>
      <c r="E144" s="73" t="e">
        <f>'[2]表二 (支出分县区过渡表)'!B143</f>
        <v>#REF!</v>
      </c>
      <c r="F144" s="74"/>
      <c r="G144" s="92"/>
    </row>
    <row r="145" spans="1:7" s="70" customFormat="1" ht="18.75" customHeight="1">
      <c r="A145" s="95" t="s">
        <v>6</v>
      </c>
      <c r="B145" s="94">
        <v>0</v>
      </c>
      <c r="C145" s="72">
        <f>VLOOKUP(A145,[3]Sheet2!$A$1:$C$1164,3,FALSE)</f>
        <v>0</v>
      </c>
      <c r="D145" s="73">
        <v>0</v>
      </c>
      <c r="E145" s="73" t="e">
        <f>'[2]表二 (支出分县区过渡表)'!B144</f>
        <v>#REF!</v>
      </c>
      <c r="F145" s="74"/>
      <c r="G145" s="92"/>
    </row>
    <row r="146" spans="1:7" s="70" customFormat="1" ht="18.75" customHeight="1">
      <c r="A146" s="95" t="s">
        <v>91</v>
      </c>
      <c r="B146" s="94">
        <v>0</v>
      </c>
      <c r="C146" s="72">
        <f>VLOOKUP(A146,[3]Sheet2!$A$1:$C$1164,3,FALSE)</f>
        <v>0</v>
      </c>
      <c r="D146" s="73">
        <v>0</v>
      </c>
      <c r="E146" s="73" t="e">
        <f>'[2]表二 (支出分县区过渡表)'!B145</f>
        <v>#REF!</v>
      </c>
      <c r="F146" s="74"/>
      <c r="G146" s="92"/>
    </row>
    <row r="147" spans="1:7" s="70" customFormat="1" ht="18.75" customHeight="1">
      <c r="A147" s="71" t="s">
        <v>92</v>
      </c>
      <c r="B147" s="94">
        <v>25</v>
      </c>
      <c r="C147" s="72">
        <f>VLOOKUP(A147,[3]Sheet2!$A$1:$C$1164,3,FALSE)</f>
        <v>12</v>
      </c>
      <c r="D147" s="73">
        <v>24</v>
      </c>
      <c r="E147" s="73" t="e">
        <f>'[2]表二 (支出分县区过渡表)'!B146</f>
        <v>#REF!</v>
      </c>
      <c r="F147" s="74">
        <f>IF(C147=0,"不可比",D147/C147*100)</f>
        <v>200</v>
      </c>
      <c r="G147" s="92">
        <f t="shared" si="2"/>
        <v>-0.04</v>
      </c>
    </row>
    <row r="148" spans="1:7" s="70" customFormat="1" ht="18.75" customHeight="1">
      <c r="A148" s="93" t="s">
        <v>13</v>
      </c>
      <c r="B148" s="96">
        <v>0</v>
      </c>
      <c r="C148" s="72">
        <f>VLOOKUP(A148,[3]Sheet2!$A$1:$C$1164,3,FALSE)</f>
        <v>0</v>
      </c>
      <c r="D148" s="73">
        <v>0</v>
      </c>
      <c r="E148" s="73" t="e">
        <f>'[2]表二 (支出分县区过渡表)'!B147</f>
        <v>#REF!</v>
      </c>
      <c r="F148" s="74"/>
      <c r="G148" s="92"/>
    </row>
    <row r="149" spans="1:7" s="70" customFormat="1" ht="18.75" customHeight="1">
      <c r="A149" s="93" t="s">
        <v>1062</v>
      </c>
      <c r="B149" s="96">
        <v>0</v>
      </c>
      <c r="C149" s="72">
        <f>VLOOKUP(A149,[3]Sheet2!$A$1:$C$1164,3,FALSE)</f>
        <v>0</v>
      </c>
      <c r="D149" s="73">
        <v>0</v>
      </c>
      <c r="E149" s="73">
        <f>'[2]表二 (支出分县区过渡表)'!B148</f>
        <v>89.59</v>
      </c>
      <c r="F149" s="74"/>
      <c r="G149" s="92"/>
    </row>
    <row r="150" spans="1:7" s="70" customFormat="1" ht="18.75" customHeight="1">
      <c r="A150" s="95" t="s">
        <v>93</v>
      </c>
      <c r="B150" s="96">
        <v>187</v>
      </c>
      <c r="C150" s="72">
        <f>VLOOKUP(A150,[3]Sheet2!$A$1:$C$1164,3,FALSE)</f>
        <v>102</v>
      </c>
      <c r="D150" s="73">
        <f>SUM(D151:D155)</f>
        <v>120</v>
      </c>
      <c r="E150" s="73">
        <f>'[2]表二 (支出分县区过渡表)'!B149</f>
        <v>89.59</v>
      </c>
      <c r="F150" s="74">
        <f>IF(C150=0,"不可比",D150/C150*100)</f>
        <v>117.64705882352942</v>
      </c>
      <c r="G150" s="92">
        <f t="shared" si="2"/>
        <v>-0.35828877005347592</v>
      </c>
    </row>
    <row r="151" spans="1:7" s="70" customFormat="1" ht="18.75" customHeight="1">
      <c r="A151" s="95" t="s">
        <v>4</v>
      </c>
      <c r="B151" s="94">
        <v>77</v>
      </c>
      <c r="C151" s="72">
        <v>50</v>
      </c>
      <c r="D151" s="73">
        <v>72</v>
      </c>
      <c r="E151" s="73">
        <f>'[2]表二 (支出分县区过渡表)'!B150</f>
        <v>0</v>
      </c>
      <c r="F151" s="74">
        <f>IF(C151=0,"不可比",D151/C151*100)</f>
        <v>144</v>
      </c>
      <c r="G151" s="92">
        <f t="shared" si="2"/>
        <v>-6.4935064935064929E-2</v>
      </c>
    </row>
    <row r="152" spans="1:7" s="70" customFormat="1" ht="18.75" customHeight="1">
      <c r="A152" s="95" t="s">
        <v>5</v>
      </c>
      <c r="B152" s="94">
        <v>0</v>
      </c>
      <c r="C152" s="72">
        <f>VLOOKUP(A152,[3]Sheet2!$A$1:$C$1164,3,FALSE)</f>
        <v>0</v>
      </c>
      <c r="D152" s="73">
        <v>0</v>
      </c>
      <c r="E152" s="73">
        <f>'[2]表二 (支出分县区过渡表)'!B151</f>
        <v>0</v>
      </c>
      <c r="F152" s="74"/>
      <c r="G152" s="92"/>
    </row>
    <row r="153" spans="1:7" s="70" customFormat="1" ht="18.75" customHeight="1">
      <c r="A153" s="93" t="s">
        <v>6</v>
      </c>
      <c r="B153" s="96">
        <v>0</v>
      </c>
      <c r="C153" s="72">
        <f>VLOOKUP(A153,[3]Sheet2!$A$1:$C$1164,3,FALSE)</f>
        <v>0</v>
      </c>
      <c r="D153" s="73">
        <v>0</v>
      </c>
      <c r="E153" s="73">
        <f>'[2]表二 (支出分县区过渡表)'!B152</f>
        <v>0</v>
      </c>
      <c r="F153" s="74"/>
      <c r="G153" s="92"/>
    </row>
    <row r="154" spans="1:7" s="70" customFormat="1" ht="18.75" customHeight="1">
      <c r="A154" s="93" t="s">
        <v>94</v>
      </c>
      <c r="B154" s="96">
        <v>110</v>
      </c>
      <c r="C154" s="72">
        <f>VLOOKUP(A154,[3]Sheet2!$A$1:$C$1164,3,FALSE)</f>
        <v>52</v>
      </c>
      <c r="D154" s="73">
        <v>48</v>
      </c>
      <c r="E154" s="73">
        <f>'[2]表二 (支出分县区过渡表)'!B153</f>
        <v>0</v>
      </c>
      <c r="F154" s="74">
        <f>IF(C154=0,"不可比",D154/C154*100)</f>
        <v>92.307692307692307</v>
      </c>
      <c r="G154" s="92">
        <f t="shared" si="2"/>
        <v>-0.5636363636363636</v>
      </c>
    </row>
    <row r="155" spans="1:7" s="70" customFormat="1" ht="18.75" customHeight="1">
      <c r="A155" s="93" t="s">
        <v>95</v>
      </c>
      <c r="B155" s="96">
        <v>0</v>
      </c>
      <c r="C155" s="72">
        <f>VLOOKUP(A155,[3]Sheet2!$A$1:$C$1164,3,FALSE)</f>
        <v>0</v>
      </c>
      <c r="D155" s="73">
        <v>0</v>
      </c>
      <c r="E155" s="73">
        <f>'[2]表二 (支出分县区过渡表)'!B154</f>
        <v>69.540000000000006</v>
      </c>
      <c r="F155" s="74"/>
      <c r="G155" s="92"/>
    </row>
    <row r="156" spans="1:7" s="70" customFormat="1" ht="18.75" customHeight="1">
      <c r="A156" s="95" t="s">
        <v>96</v>
      </c>
      <c r="B156" s="96">
        <v>56</v>
      </c>
      <c r="C156" s="72">
        <f>VLOOKUP(A156,[3]Sheet2!$A$1:$C$1164,3,FALSE)</f>
        <v>28</v>
      </c>
      <c r="D156" s="73">
        <f>SUM(D157:D162)</f>
        <v>47</v>
      </c>
      <c r="E156" s="73">
        <f>'[2]表二 (支出分县区过渡表)'!B155</f>
        <v>69.540000000000006</v>
      </c>
      <c r="F156" s="74">
        <f>IF(C156=0,"不可比",D156/C156*100)</f>
        <v>167.85714285714286</v>
      </c>
      <c r="G156" s="92">
        <f t="shared" si="2"/>
        <v>-0.16071428571428573</v>
      </c>
    </row>
    <row r="157" spans="1:7" s="70" customFormat="1" ht="18.75" customHeight="1">
      <c r="A157" s="95" t="s">
        <v>4</v>
      </c>
      <c r="B157" s="94">
        <v>42</v>
      </c>
      <c r="C157" s="72">
        <v>24</v>
      </c>
      <c r="D157" s="73">
        <v>39</v>
      </c>
      <c r="E157" s="73">
        <f>'[2]表二 (支出分县区过渡表)'!B156</f>
        <v>0</v>
      </c>
      <c r="F157" s="74">
        <f>IF(C157=0,"不可比",D157/C157*100)</f>
        <v>162.5</v>
      </c>
      <c r="G157" s="92">
        <f t="shared" si="2"/>
        <v>-7.1428571428571425E-2</v>
      </c>
    </row>
    <row r="158" spans="1:7" s="70" customFormat="1" ht="18.75" customHeight="1">
      <c r="A158" s="95" t="s">
        <v>5</v>
      </c>
      <c r="B158" s="94">
        <v>0</v>
      </c>
      <c r="C158" s="72">
        <f>VLOOKUP(A158,[3]Sheet2!$A$1:$C$1164,3,FALSE)</f>
        <v>0</v>
      </c>
      <c r="D158" s="73">
        <v>0</v>
      </c>
      <c r="E158" s="73">
        <f>'[2]表二 (支出分县区过渡表)'!B157</f>
        <v>0</v>
      </c>
      <c r="F158" s="74"/>
      <c r="G158" s="92"/>
    </row>
    <row r="159" spans="1:7" s="70" customFormat="1" ht="18.75" customHeight="1">
      <c r="A159" s="71" t="s">
        <v>6</v>
      </c>
      <c r="B159" s="94">
        <v>0</v>
      </c>
      <c r="C159" s="72">
        <f>VLOOKUP(A159,[3]Sheet2!$A$1:$C$1164,3,FALSE)</f>
        <v>0</v>
      </c>
      <c r="D159" s="73">
        <v>0</v>
      </c>
      <c r="E159" s="73">
        <f>'[2]表二 (支出分县区过渡表)'!B158</f>
        <v>0</v>
      </c>
      <c r="F159" s="74"/>
      <c r="G159" s="92"/>
    </row>
    <row r="160" spans="1:7" s="70" customFormat="1" ht="18.75" customHeight="1">
      <c r="A160" s="93" t="s">
        <v>18</v>
      </c>
      <c r="B160" s="96">
        <v>0</v>
      </c>
      <c r="C160" s="72">
        <f>VLOOKUP(A160,[3]Sheet2!$A$1:$C$1164,3,FALSE)</f>
        <v>0</v>
      </c>
      <c r="D160" s="73">
        <v>0</v>
      </c>
      <c r="E160" s="73">
        <f>'[2]表二 (支出分县区过渡表)'!B159</f>
        <v>0</v>
      </c>
      <c r="F160" s="74"/>
      <c r="G160" s="92"/>
    </row>
    <row r="161" spans="1:7" s="70" customFormat="1" ht="18.75" customHeight="1">
      <c r="A161" s="93" t="s">
        <v>13</v>
      </c>
      <c r="B161" s="96">
        <v>6</v>
      </c>
      <c r="C161" s="72">
        <f>VLOOKUP(A161,[3]Sheet2!$A$1:$C$1164,3,FALSE)</f>
        <v>0</v>
      </c>
      <c r="D161" s="73">
        <v>4</v>
      </c>
      <c r="E161" s="73">
        <f>'[2]表二 (支出分县区过渡表)'!B160</f>
        <v>0</v>
      </c>
      <c r="F161" s="74" t="s">
        <v>1046</v>
      </c>
      <c r="G161" s="92">
        <f t="shared" si="2"/>
        <v>-0.33333333333333331</v>
      </c>
    </row>
    <row r="162" spans="1:7" s="70" customFormat="1" ht="18.75" customHeight="1">
      <c r="A162" s="93" t="s">
        <v>97</v>
      </c>
      <c r="B162" s="96">
        <v>8</v>
      </c>
      <c r="C162" s="72">
        <f>VLOOKUP(A162,[3]Sheet2!$A$1:$C$1164,3,FALSE)</f>
        <v>4</v>
      </c>
      <c r="D162" s="73">
        <v>4</v>
      </c>
      <c r="E162" s="73">
        <f>'[2]表二 (支出分县区过渡表)'!B161</f>
        <v>447.32</v>
      </c>
      <c r="F162" s="74">
        <f>IF(C162=0,"不可比",D162/C162*100)</f>
        <v>100</v>
      </c>
      <c r="G162" s="92">
        <f t="shared" si="2"/>
        <v>-0.5</v>
      </c>
    </row>
    <row r="163" spans="1:7" s="70" customFormat="1" ht="18.75" customHeight="1">
      <c r="A163" s="95" t="s">
        <v>98</v>
      </c>
      <c r="B163" s="94">
        <v>318</v>
      </c>
      <c r="C163" s="72">
        <f>VLOOKUP(A163,[3]Sheet2!$A$1:$C$1164,3,FALSE)</f>
        <v>201</v>
      </c>
      <c r="D163" s="73">
        <f>SUM(D164:D169)</f>
        <v>483</v>
      </c>
      <c r="E163" s="73">
        <f>'[2]表二 (支出分县区过渡表)'!B162</f>
        <v>104.92</v>
      </c>
      <c r="F163" s="74">
        <f>IF(C163=0,"不可比",D163/C163*100)</f>
        <v>240.29850746268659</v>
      </c>
      <c r="G163" s="92">
        <f t="shared" si="2"/>
        <v>0.51886792452830188</v>
      </c>
    </row>
    <row r="164" spans="1:7" s="70" customFormat="1" ht="18.75" customHeight="1">
      <c r="A164" s="95" t="s">
        <v>4</v>
      </c>
      <c r="B164" s="94">
        <v>245</v>
      </c>
      <c r="C164" s="72">
        <v>180</v>
      </c>
      <c r="D164" s="73">
        <v>250</v>
      </c>
      <c r="E164" s="73">
        <f>'[2]表二 (支出分县区过渡表)'!B163</f>
        <v>0</v>
      </c>
      <c r="F164" s="74">
        <f>IF(C164=0,"不可比",D164/C164*100)</f>
        <v>138.88888888888889</v>
      </c>
      <c r="G164" s="92">
        <f t="shared" si="2"/>
        <v>2.0408163265306121E-2</v>
      </c>
    </row>
    <row r="165" spans="1:7" s="70" customFormat="1" ht="18.75" customHeight="1">
      <c r="A165" s="95" t="s">
        <v>5</v>
      </c>
      <c r="B165" s="94">
        <v>0</v>
      </c>
      <c r="C165" s="72">
        <f>VLOOKUP(A165,[3]Sheet2!$A$1:$C$1164,3,FALSE)</f>
        <v>0</v>
      </c>
      <c r="D165" s="73">
        <v>0</v>
      </c>
      <c r="E165" s="73">
        <f>'[2]表二 (支出分县区过渡表)'!B164</f>
        <v>36.159999999999997</v>
      </c>
      <c r="F165" s="74"/>
      <c r="G165" s="92"/>
    </row>
    <row r="166" spans="1:7" s="70" customFormat="1" ht="18.75" customHeight="1">
      <c r="A166" s="93" t="s">
        <v>6</v>
      </c>
      <c r="B166" s="94">
        <v>0</v>
      </c>
      <c r="C166" s="72">
        <f>VLOOKUP(A166,[3]Sheet2!$A$1:$C$1164,3,FALSE)</f>
        <v>0</v>
      </c>
      <c r="D166" s="73">
        <v>0</v>
      </c>
      <c r="E166" s="73">
        <f>'[2]表二 (支出分县区过渡表)'!B165</f>
        <v>90</v>
      </c>
      <c r="F166" s="74"/>
      <c r="G166" s="92"/>
    </row>
    <row r="167" spans="1:7" s="70" customFormat="1" ht="18.75" customHeight="1">
      <c r="A167" s="93" t="s">
        <v>1063</v>
      </c>
      <c r="B167" s="94">
        <v>0</v>
      </c>
      <c r="C167" s="72">
        <f>VLOOKUP(A167,[3]Sheet2!$A$1:$C$1164,3,FALSE)</f>
        <v>0</v>
      </c>
      <c r="D167" s="67">
        <v>90</v>
      </c>
      <c r="E167" s="73">
        <f>'[2]表二 (支出分县区过渡表)'!B166</f>
        <v>30</v>
      </c>
      <c r="F167" s="74" t="s">
        <v>1046</v>
      </c>
      <c r="G167" s="92"/>
    </row>
    <row r="168" spans="1:7" s="70" customFormat="1" ht="18.75" customHeight="1">
      <c r="A168" s="95" t="s">
        <v>13</v>
      </c>
      <c r="B168" s="96">
        <v>0</v>
      </c>
      <c r="C168" s="72">
        <f>VLOOKUP(A168,[3]Sheet2!$A$1:$C$1164,3,FALSE)</f>
        <v>0</v>
      </c>
      <c r="D168" s="73">
        <v>0</v>
      </c>
      <c r="E168" s="73">
        <f>'[2]表二 (支出分县区过渡表)'!B167</f>
        <v>186.24</v>
      </c>
      <c r="F168" s="74"/>
      <c r="G168" s="92"/>
    </row>
    <row r="169" spans="1:7" s="70" customFormat="1" ht="18.75" customHeight="1">
      <c r="A169" s="95" t="s">
        <v>99</v>
      </c>
      <c r="B169" s="96">
        <v>73</v>
      </c>
      <c r="C169" s="72">
        <f>VLOOKUP(A169,[3]Sheet2!$A$1:$C$1164,3,FALSE)</f>
        <v>21</v>
      </c>
      <c r="D169" s="73">
        <v>143</v>
      </c>
      <c r="E169" s="73">
        <f>'[2]表二 (支出分县区过渡表)'!B168</f>
        <v>1247.8</v>
      </c>
      <c r="F169" s="74">
        <f>IF(C169=0,"不可比",D169/C169*100)</f>
        <v>680.95238095238096</v>
      </c>
      <c r="G169" s="92">
        <f t="shared" si="2"/>
        <v>0.95890410958904104</v>
      </c>
    </row>
    <row r="170" spans="1:7" s="70" customFormat="1" ht="18.75" customHeight="1">
      <c r="A170" s="95" t="s">
        <v>100</v>
      </c>
      <c r="B170" s="72">
        <v>1461</v>
      </c>
      <c r="C170" s="72">
        <f>VLOOKUP(A170,[3]Sheet2!$A$1:$C$1164,3,FALSE)</f>
        <v>550</v>
      </c>
      <c r="D170" s="73">
        <f>SUM(D171:D176)</f>
        <v>1970</v>
      </c>
      <c r="E170" s="73">
        <f>'[2]表二 (支出分县区过渡表)'!B169</f>
        <v>441.82</v>
      </c>
      <c r="F170" s="74">
        <f>IF(C170=0,"不可比",D170/C170*100)</f>
        <v>358.18181818181819</v>
      </c>
      <c r="G170" s="92">
        <f t="shared" si="2"/>
        <v>0.34839151266255991</v>
      </c>
    </row>
    <row r="171" spans="1:7" s="70" customFormat="1" ht="18.75" customHeight="1">
      <c r="A171" s="95" t="s">
        <v>4</v>
      </c>
      <c r="B171" s="94">
        <v>618</v>
      </c>
      <c r="C171" s="72">
        <v>300</v>
      </c>
      <c r="D171" s="73">
        <v>1290</v>
      </c>
      <c r="E171" s="73">
        <f>'[2]表二 (支出分县区过渡表)'!B170</f>
        <v>0</v>
      </c>
      <c r="F171" s="74">
        <f>IF(C171=0,"不可比",D171/C171*100)</f>
        <v>430</v>
      </c>
      <c r="G171" s="92">
        <f t="shared" si="2"/>
        <v>1.087378640776699</v>
      </c>
    </row>
    <row r="172" spans="1:7" s="70" customFormat="1" ht="18.75" customHeight="1">
      <c r="A172" s="93" t="s">
        <v>5</v>
      </c>
      <c r="B172" s="94">
        <v>0</v>
      </c>
      <c r="C172" s="72">
        <f>VLOOKUP(A172,[3]Sheet2!$A$1:$C$1164,3,FALSE)</f>
        <v>0</v>
      </c>
      <c r="D172" s="73">
        <v>0</v>
      </c>
      <c r="E172" s="73">
        <f>'[2]表二 (支出分县区过渡表)'!B171</f>
        <v>0</v>
      </c>
      <c r="F172" s="74"/>
      <c r="G172" s="92"/>
    </row>
    <row r="173" spans="1:7" s="70" customFormat="1" ht="18.75" customHeight="1">
      <c r="A173" s="93" t="s">
        <v>6</v>
      </c>
      <c r="B173" s="94">
        <v>7</v>
      </c>
      <c r="C173" s="72">
        <f>VLOOKUP(A173,[3]Sheet2!$A$1:$C$1164,3,FALSE)</f>
        <v>0</v>
      </c>
      <c r="D173" s="73">
        <v>0</v>
      </c>
      <c r="E173" s="73">
        <f>'[2]表二 (支出分县区过渡表)'!B172</f>
        <v>0</v>
      </c>
      <c r="F173" s="74"/>
      <c r="G173" s="92">
        <f t="shared" si="2"/>
        <v>-1</v>
      </c>
    </row>
    <row r="174" spans="1:7" s="70" customFormat="1" ht="18.75" customHeight="1">
      <c r="A174" s="93" t="s">
        <v>101</v>
      </c>
      <c r="B174" s="94">
        <v>47</v>
      </c>
      <c r="C174" s="72">
        <f>VLOOKUP(A174,[3]Sheet2!$A$1:$C$1164,3,FALSE)</f>
        <v>0</v>
      </c>
      <c r="D174" s="73">
        <v>1</v>
      </c>
      <c r="E174" s="73">
        <f>'[2]表二 (支出分县区过渡表)'!B173</f>
        <v>0</v>
      </c>
      <c r="F174" s="74" t="s">
        <v>1046</v>
      </c>
      <c r="G174" s="92">
        <f t="shared" si="2"/>
        <v>-0.97872340425531912</v>
      </c>
    </row>
    <row r="175" spans="1:7" s="70" customFormat="1" ht="18.75" customHeight="1">
      <c r="A175" s="95" t="s">
        <v>13</v>
      </c>
      <c r="B175" s="96">
        <v>0</v>
      </c>
      <c r="C175" s="72">
        <f>VLOOKUP(A175,[3]Sheet2!$A$1:$C$1164,3,FALSE)</f>
        <v>0</v>
      </c>
      <c r="D175" s="73">
        <v>0</v>
      </c>
      <c r="E175" s="73">
        <f>'[2]表二 (支出分县区过渡表)'!B174</f>
        <v>805.98</v>
      </c>
      <c r="F175" s="74"/>
      <c r="G175" s="92"/>
    </row>
    <row r="176" spans="1:7" s="70" customFormat="1" ht="18.75" customHeight="1">
      <c r="A176" s="95" t="s">
        <v>102</v>
      </c>
      <c r="B176" s="96">
        <v>789</v>
      </c>
      <c r="C176" s="72">
        <f>VLOOKUP(A176,[3]Sheet2!$A$1:$C$1164,3,FALSE)</f>
        <v>250</v>
      </c>
      <c r="D176" s="73">
        <v>679</v>
      </c>
      <c r="E176" s="73">
        <f>'[2]表二 (支出分县区过渡表)'!B175</f>
        <v>626.72</v>
      </c>
      <c r="F176" s="74">
        <f>IF(C176=0,"不可比",D176/C176*100)</f>
        <v>271.60000000000002</v>
      </c>
      <c r="G176" s="92">
        <f t="shared" si="2"/>
        <v>-0.13941698352344739</v>
      </c>
    </row>
    <row r="177" spans="1:7" s="70" customFormat="1" ht="18.75" customHeight="1">
      <c r="A177" s="95" t="s">
        <v>103</v>
      </c>
      <c r="B177" s="96">
        <v>675</v>
      </c>
      <c r="C177" s="72">
        <f>VLOOKUP(A177,[3]Sheet2!$A$1:$C$1164,3,FALSE)</f>
        <v>416</v>
      </c>
      <c r="D177" s="73">
        <f>SUM(D178:D183)</f>
        <v>898</v>
      </c>
      <c r="E177" s="73">
        <f>'[2]表二 (支出分县区过渡表)'!B176</f>
        <v>446.18</v>
      </c>
      <c r="F177" s="74">
        <f>IF(C177=0,"不可比",D177/C177*100)</f>
        <v>215.86538461538461</v>
      </c>
      <c r="G177" s="92">
        <f t="shared" si="2"/>
        <v>0.33037037037037037</v>
      </c>
    </row>
    <row r="178" spans="1:7" s="70" customFormat="1" ht="18.75" customHeight="1">
      <c r="A178" s="93" t="s">
        <v>4</v>
      </c>
      <c r="B178" s="94">
        <v>207</v>
      </c>
      <c r="C178" s="72">
        <v>112</v>
      </c>
      <c r="D178" s="73">
        <v>316</v>
      </c>
      <c r="E178" s="73">
        <f>'[2]表二 (支出分县区过渡表)'!B177</f>
        <v>0</v>
      </c>
      <c r="F178" s="74">
        <f>IF(C178=0,"不可比",D178/C178*100)</f>
        <v>282.14285714285717</v>
      </c>
      <c r="G178" s="92">
        <f t="shared" si="2"/>
        <v>0.52657004830917875</v>
      </c>
    </row>
    <row r="179" spans="1:7" s="70" customFormat="1" ht="18.75" customHeight="1">
      <c r="A179" s="93" t="s">
        <v>5</v>
      </c>
      <c r="B179" s="94">
        <v>0</v>
      </c>
      <c r="C179" s="72">
        <f>VLOOKUP(A179,[3]Sheet2!$A$1:$C$1164,3,FALSE)</f>
        <v>0</v>
      </c>
      <c r="D179" s="73">
        <v>0</v>
      </c>
      <c r="E179" s="73">
        <f>'[2]表二 (支出分县区过渡表)'!B178</f>
        <v>0</v>
      </c>
      <c r="F179" s="74"/>
      <c r="G179" s="92"/>
    </row>
    <row r="180" spans="1:7" s="70" customFormat="1" ht="18.75" customHeight="1">
      <c r="A180" s="93" t="s">
        <v>6</v>
      </c>
      <c r="B180" s="94">
        <v>0</v>
      </c>
      <c r="C180" s="72">
        <f>VLOOKUP(A180,[3]Sheet2!$A$1:$C$1164,3,FALSE)</f>
        <v>0</v>
      </c>
      <c r="D180" s="73">
        <v>8</v>
      </c>
      <c r="E180" s="73">
        <f>'[2]表二 (支出分县区过渡表)'!B179</f>
        <v>0</v>
      </c>
      <c r="F180" s="74" t="s">
        <v>1046</v>
      </c>
      <c r="G180" s="92"/>
    </row>
    <row r="181" spans="1:7" s="70" customFormat="1" ht="18.75" customHeight="1">
      <c r="A181" s="93" t="s">
        <v>1064</v>
      </c>
      <c r="B181" s="94">
        <v>0</v>
      </c>
      <c r="C181" s="72">
        <f>VLOOKUP(A181,[3]Sheet2!$A$1:$C$1164,3,FALSE)</f>
        <v>0</v>
      </c>
      <c r="D181" s="73">
        <v>6</v>
      </c>
      <c r="E181" s="73">
        <f>'[2]表二 (支出分县区过渡表)'!B180</f>
        <v>0</v>
      </c>
      <c r="F181" s="74" t="s">
        <v>1046</v>
      </c>
      <c r="G181" s="92"/>
    </row>
    <row r="182" spans="1:7" s="70" customFormat="1" ht="18.75" customHeight="1">
      <c r="A182" s="93" t="s">
        <v>13</v>
      </c>
      <c r="B182" s="94">
        <v>40</v>
      </c>
      <c r="C182" s="72">
        <v>4</v>
      </c>
      <c r="D182" s="73">
        <v>132</v>
      </c>
      <c r="E182" s="73">
        <f>'[2]表二 (支出分县区过渡表)'!B181</f>
        <v>180.54</v>
      </c>
      <c r="F182" s="74">
        <f>IF(C182=0,"不可比",D182/C182*100)</f>
        <v>3300</v>
      </c>
      <c r="G182" s="92">
        <f t="shared" si="2"/>
        <v>2.2999999999999998</v>
      </c>
    </row>
    <row r="183" spans="1:7" s="70" customFormat="1" ht="18.75" customHeight="1">
      <c r="A183" s="95" t="s">
        <v>1065</v>
      </c>
      <c r="B183" s="96">
        <v>428</v>
      </c>
      <c r="C183" s="72">
        <f>VLOOKUP(A183,[3]Sheet2!$A$1:$C$1164,3,FALSE)</f>
        <v>300</v>
      </c>
      <c r="D183" s="73">
        <v>436</v>
      </c>
      <c r="E183" s="73">
        <f>'[2]表二 (支出分县区过渡表)'!B182</f>
        <v>449.9</v>
      </c>
      <c r="F183" s="74">
        <f>IF(C183=0,"不可比",D183/C183*100)</f>
        <v>145.33333333333334</v>
      </c>
      <c r="G183" s="92">
        <f t="shared" si="2"/>
        <v>1.8691588785046728E-2</v>
      </c>
    </row>
    <row r="184" spans="1:7" s="70" customFormat="1" ht="18.75" customHeight="1">
      <c r="A184" s="95" t="s">
        <v>104</v>
      </c>
      <c r="B184" s="96">
        <v>411</v>
      </c>
      <c r="C184" s="72">
        <f>VLOOKUP(A184,[3]Sheet2!$A$1:$C$1164,3,FALSE)</f>
        <v>330</v>
      </c>
      <c r="D184" s="73">
        <f>SUM(D185:D190)</f>
        <v>442</v>
      </c>
      <c r="E184" s="73">
        <f>'[2]表二 (支出分县区过渡表)'!B183</f>
        <v>284.89999999999998</v>
      </c>
      <c r="F184" s="74">
        <f>IF(C184=0,"不可比",D184/C184*100)</f>
        <v>133.93939393939394</v>
      </c>
      <c r="G184" s="92">
        <f t="shared" si="2"/>
        <v>7.5425790754257913E-2</v>
      </c>
    </row>
    <row r="185" spans="1:7" s="70" customFormat="1" ht="18.75" customHeight="1">
      <c r="A185" s="71" t="s">
        <v>4</v>
      </c>
      <c r="B185" s="96">
        <v>195</v>
      </c>
      <c r="C185" s="72">
        <v>180</v>
      </c>
      <c r="D185" s="73">
        <v>272</v>
      </c>
      <c r="E185" s="73">
        <f>'[2]表二 (支出分县区过渡表)'!B184</f>
        <v>0</v>
      </c>
      <c r="F185" s="74">
        <f>IF(C185=0,"不可比",D185/C185*100)</f>
        <v>151.11111111111111</v>
      </c>
      <c r="G185" s="92">
        <f t="shared" si="2"/>
        <v>0.39487179487179486</v>
      </c>
    </row>
    <row r="186" spans="1:7" s="70" customFormat="1" ht="18.75" customHeight="1">
      <c r="A186" s="93" t="s">
        <v>5</v>
      </c>
      <c r="B186" s="72">
        <v>0</v>
      </c>
      <c r="C186" s="72">
        <f>VLOOKUP(A186,[3]Sheet2!$A$1:$C$1164,3,FALSE)</f>
        <v>0</v>
      </c>
      <c r="D186" s="73">
        <v>0</v>
      </c>
      <c r="E186" s="73">
        <f>'[2]表二 (支出分县区过渡表)'!B185</f>
        <v>0</v>
      </c>
      <c r="F186" s="74"/>
      <c r="G186" s="92"/>
    </row>
    <row r="187" spans="1:7" s="70" customFormat="1" ht="18.75" customHeight="1">
      <c r="A187" s="93" t="s">
        <v>6</v>
      </c>
      <c r="B187" s="94">
        <v>0</v>
      </c>
      <c r="C187" s="72">
        <f>VLOOKUP(A187,[3]Sheet2!$A$1:$C$1164,3,FALSE)</f>
        <v>0</v>
      </c>
      <c r="D187" s="73">
        <v>0</v>
      </c>
      <c r="E187" s="73">
        <f>'[2]表二 (支出分县区过渡表)'!B186</f>
        <v>0</v>
      </c>
      <c r="F187" s="74"/>
      <c r="G187" s="92"/>
    </row>
    <row r="188" spans="1:7" s="70" customFormat="1" ht="18.75" customHeight="1">
      <c r="A188" s="93" t="s">
        <v>1066</v>
      </c>
      <c r="B188" s="72"/>
      <c r="C188" s="72">
        <f>VLOOKUP(A188,[3]Sheet2!$A$1:$C$1164,3,FALSE)</f>
        <v>0</v>
      </c>
      <c r="D188" s="73">
        <v>0</v>
      </c>
      <c r="E188" s="73">
        <f>'[2]表二 (支出分县区过渡表)'!B187</f>
        <v>0</v>
      </c>
      <c r="F188" s="74"/>
      <c r="G188" s="92"/>
    </row>
    <row r="189" spans="1:7" s="70" customFormat="1" ht="18.75" customHeight="1">
      <c r="A189" s="93" t="s">
        <v>13</v>
      </c>
      <c r="B189" s="94">
        <v>5</v>
      </c>
      <c r="C189" s="72">
        <f>VLOOKUP(A189,[3]Sheet2!$A$1:$C$1164,3,FALSE)</f>
        <v>0</v>
      </c>
      <c r="D189" s="73">
        <v>9</v>
      </c>
      <c r="E189" s="73">
        <f>'[2]表二 (支出分县区过渡表)'!B188</f>
        <v>165</v>
      </c>
      <c r="F189" s="74" t="s">
        <v>1046</v>
      </c>
      <c r="G189" s="92">
        <f t="shared" si="2"/>
        <v>0.8</v>
      </c>
    </row>
    <row r="190" spans="1:7" s="70" customFormat="1" ht="18.75" customHeight="1">
      <c r="A190" s="95" t="s">
        <v>105</v>
      </c>
      <c r="B190" s="94">
        <v>211</v>
      </c>
      <c r="C190" s="72">
        <f>VLOOKUP(A190,[3]Sheet2!$A$1:$C$1164,3,FALSE)</f>
        <v>150</v>
      </c>
      <c r="D190" s="73">
        <v>161</v>
      </c>
      <c r="E190" s="73">
        <f>'[2]表二 (支出分县区过渡表)'!B189</f>
        <v>181.26</v>
      </c>
      <c r="F190" s="74">
        <f>IF(C190=0,"不可比",D190/C190*100)</f>
        <v>107.33333333333333</v>
      </c>
      <c r="G190" s="92">
        <f t="shared" si="2"/>
        <v>-0.23696682464454977</v>
      </c>
    </row>
    <row r="191" spans="1:7" s="70" customFormat="1" ht="18.75" customHeight="1">
      <c r="A191" s="95" t="s">
        <v>106</v>
      </c>
      <c r="B191" s="96">
        <v>135</v>
      </c>
      <c r="C191" s="72">
        <f>VLOOKUP(A191,[3]Sheet2!$A$1:$C$1164,3,FALSE)</f>
        <v>63</v>
      </c>
      <c r="D191" s="73">
        <f>SUM(D192:D198)</f>
        <v>202</v>
      </c>
      <c r="E191" s="73">
        <f>'[2]表二 (支出分县区过渡表)'!B190</f>
        <v>179.26</v>
      </c>
      <c r="F191" s="74">
        <f>IF(C191=0,"不可比",D191/C191*100)</f>
        <v>320.63492063492066</v>
      </c>
      <c r="G191" s="92">
        <f t="shared" si="2"/>
        <v>0.49629629629629629</v>
      </c>
    </row>
    <row r="192" spans="1:7" s="70" customFormat="1" ht="18.75" customHeight="1">
      <c r="A192" s="95" t="s">
        <v>4</v>
      </c>
      <c r="B192" s="96">
        <v>81</v>
      </c>
      <c r="C192" s="72">
        <v>32</v>
      </c>
      <c r="D192" s="73">
        <v>114</v>
      </c>
      <c r="E192" s="73">
        <f>'[2]表二 (支出分县区过渡表)'!B191</f>
        <v>0</v>
      </c>
      <c r="F192" s="74">
        <f>IF(C192=0,"不可比",D192/C192*100)</f>
        <v>356.25</v>
      </c>
      <c r="G192" s="92">
        <f t="shared" si="2"/>
        <v>0.40740740740740738</v>
      </c>
    </row>
    <row r="193" spans="1:9" s="70" customFormat="1" ht="18.75" customHeight="1">
      <c r="A193" s="93" t="s">
        <v>5</v>
      </c>
      <c r="B193" s="96">
        <v>0</v>
      </c>
      <c r="C193" s="72">
        <f>VLOOKUP(A193,[3]Sheet2!$A$1:$C$1164,3,FALSE)</f>
        <v>0</v>
      </c>
      <c r="D193" s="73">
        <v>0</v>
      </c>
      <c r="E193" s="73">
        <f>'[2]表二 (支出分县区过渡表)'!B192</f>
        <v>0</v>
      </c>
      <c r="F193" s="74"/>
      <c r="G193" s="92"/>
      <c r="I193" s="75"/>
    </row>
    <row r="194" spans="1:9" s="70" customFormat="1" ht="18.75" customHeight="1">
      <c r="A194" s="93" t="s">
        <v>6</v>
      </c>
      <c r="B194" s="94">
        <v>12</v>
      </c>
      <c r="C194" s="72">
        <f>VLOOKUP(A194,[3]Sheet2!$A$1:$C$1164,3,FALSE)</f>
        <v>0</v>
      </c>
      <c r="D194" s="73">
        <v>3</v>
      </c>
      <c r="E194" s="73">
        <f>'[2]表二 (支出分县区过渡表)'!B193</f>
        <v>0</v>
      </c>
      <c r="F194" s="74" t="s">
        <v>1046</v>
      </c>
      <c r="G194" s="92">
        <f t="shared" si="2"/>
        <v>-0.75</v>
      </c>
    </row>
    <row r="195" spans="1:9" s="70" customFormat="1" ht="18.75" customHeight="1">
      <c r="A195" s="93" t="s">
        <v>1067</v>
      </c>
      <c r="B195" s="94">
        <v>7</v>
      </c>
      <c r="C195" s="72">
        <f>VLOOKUP(A195,[3]Sheet2!$A$1:$C$1164,3,FALSE)</f>
        <v>4</v>
      </c>
      <c r="D195" s="73">
        <v>1</v>
      </c>
      <c r="E195" s="73">
        <f>'[2]表二 (支出分县区过渡表)'!B194</f>
        <v>2</v>
      </c>
      <c r="F195" s="74">
        <f>IF(C195=0,"不可比",D195/C195*100)</f>
        <v>25</v>
      </c>
      <c r="G195" s="92">
        <f t="shared" si="2"/>
        <v>-0.8571428571428571</v>
      </c>
    </row>
    <row r="196" spans="1:9" s="70" customFormat="1" ht="18.75" customHeight="1">
      <c r="A196" s="93" t="s">
        <v>1068</v>
      </c>
      <c r="B196" s="94">
        <v>13</v>
      </c>
      <c r="C196" s="72">
        <f>VLOOKUP(A196,[3]Sheet2!$A$1:$C$1164,3,FALSE)</f>
        <v>11</v>
      </c>
      <c r="D196" s="73">
        <v>4</v>
      </c>
      <c r="E196" s="73">
        <f>'[2]表二 (支出分县区过渡表)'!B195</f>
        <v>0</v>
      </c>
      <c r="F196" s="74">
        <f>IF(C196=0,"不可比",D196/C196*100)</f>
        <v>36.363636363636367</v>
      </c>
      <c r="G196" s="92">
        <f t="shared" si="2"/>
        <v>-0.69230769230769229</v>
      </c>
    </row>
    <row r="197" spans="1:9" s="70" customFormat="1" ht="18.75" customHeight="1">
      <c r="A197" s="93" t="s">
        <v>13</v>
      </c>
      <c r="B197" s="94">
        <v>0</v>
      </c>
      <c r="C197" s="72">
        <f>VLOOKUP(A197,[3]Sheet2!$A$1:$C$1164,3,FALSE)</f>
        <v>0</v>
      </c>
      <c r="D197" s="73">
        <v>0</v>
      </c>
      <c r="E197" s="73">
        <f>'[2]表二 (支出分县区过渡表)'!B196</f>
        <v>0</v>
      </c>
      <c r="F197" s="74"/>
      <c r="G197" s="92"/>
    </row>
    <row r="198" spans="1:9" s="70" customFormat="1" ht="18.75" customHeight="1">
      <c r="A198" s="95" t="s">
        <v>107</v>
      </c>
      <c r="B198" s="94">
        <v>22</v>
      </c>
      <c r="C198" s="72">
        <f>VLOOKUP(A198,[3]Sheet2!$A$1:$C$1164,3,FALSE)</f>
        <v>16</v>
      </c>
      <c r="D198" s="73">
        <v>80</v>
      </c>
      <c r="E198" s="73">
        <f>'[2]表二 (支出分县区过渡表)'!B197</f>
        <v>0</v>
      </c>
      <c r="F198" s="74">
        <f>IF(C198=0,"不可比",D198/C198*100)</f>
        <v>500</v>
      </c>
      <c r="G198" s="92">
        <f t="shared" si="2"/>
        <v>2.6363636363636362</v>
      </c>
    </row>
    <row r="199" spans="1:9" s="70" customFormat="1" ht="18.75" customHeight="1">
      <c r="A199" s="95" t="s">
        <v>108</v>
      </c>
      <c r="B199" s="94">
        <v>0</v>
      </c>
      <c r="C199" s="72">
        <f>VLOOKUP(A199,[3]Sheet2!$A$1:$C$1164,3,FALSE)</f>
        <v>0</v>
      </c>
      <c r="D199" s="73">
        <f>SUM(D200:D204)</f>
        <v>0</v>
      </c>
      <c r="E199" s="73" t="e">
        <f>'[2]表二 (支出分县区过渡表)'!B198</f>
        <v>#REF!</v>
      </c>
      <c r="F199" s="74"/>
      <c r="G199" s="92"/>
    </row>
    <row r="200" spans="1:9" s="70" customFormat="1" ht="18.75" customHeight="1">
      <c r="A200" s="95" t="s">
        <v>4</v>
      </c>
      <c r="B200" s="94">
        <v>0</v>
      </c>
      <c r="C200" s="72"/>
      <c r="D200" s="73"/>
      <c r="E200" s="73" t="e">
        <f>'[2]表二 (支出分县区过渡表)'!B199</f>
        <v>#REF!</v>
      </c>
      <c r="F200" s="74"/>
      <c r="G200" s="92"/>
    </row>
    <row r="201" spans="1:9" s="70" customFormat="1" ht="18.75" customHeight="1">
      <c r="A201" s="71" t="s">
        <v>5</v>
      </c>
      <c r="B201" s="94">
        <v>0</v>
      </c>
      <c r="C201" s="72"/>
      <c r="D201" s="73"/>
      <c r="E201" s="73" t="e">
        <f>'[2]表二 (支出分县区过渡表)'!B200</f>
        <v>#REF!</v>
      </c>
      <c r="F201" s="74"/>
      <c r="G201" s="92"/>
    </row>
    <row r="202" spans="1:9" s="70" customFormat="1" ht="18.75" customHeight="1">
      <c r="A202" s="93" t="s">
        <v>6</v>
      </c>
      <c r="B202" s="94">
        <v>0</v>
      </c>
      <c r="C202" s="72"/>
      <c r="D202" s="73"/>
      <c r="E202" s="73" t="e">
        <f>'[2]表二 (支出分县区过渡表)'!B201</f>
        <v>#REF!</v>
      </c>
      <c r="F202" s="74"/>
      <c r="G202" s="92"/>
    </row>
    <row r="203" spans="1:9" s="75" customFormat="1" ht="18.75" customHeight="1">
      <c r="A203" s="93" t="s">
        <v>13</v>
      </c>
      <c r="B203" s="94">
        <v>0</v>
      </c>
      <c r="C203" s="72"/>
      <c r="D203" s="73"/>
      <c r="E203" s="73" t="e">
        <f>'[2]表二 (支出分县区过渡表)'!B202</f>
        <v>#REF!</v>
      </c>
      <c r="F203" s="74"/>
      <c r="G203" s="92"/>
      <c r="I203" s="70"/>
    </row>
    <row r="204" spans="1:9" s="70" customFormat="1" ht="18.75" customHeight="1">
      <c r="A204" s="93" t="s">
        <v>109</v>
      </c>
      <c r="B204" s="94">
        <v>0</v>
      </c>
      <c r="C204" s="72"/>
      <c r="D204" s="73"/>
      <c r="E204" s="73">
        <f>'[2]表二 (支出分县区过渡表)'!B203</f>
        <v>0</v>
      </c>
      <c r="F204" s="74"/>
      <c r="G204" s="92"/>
    </row>
    <row r="205" spans="1:9" s="70" customFormat="1" ht="18.75" customHeight="1">
      <c r="A205" s="95" t="s">
        <v>110</v>
      </c>
      <c r="B205" s="94">
        <v>0</v>
      </c>
      <c r="C205" s="72">
        <f>VLOOKUP(A205,[3]Sheet2!$A$1:$C$1164,3,FALSE)</f>
        <v>0</v>
      </c>
      <c r="D205" s="67">
        <f>SUM(D206:D210)</f>
        <v>3</v>
      </c>
      <c r="E205" s="73" t="e">
        <f>'[2]表二 (支出分县区过渡表)'!B204</f>
        <v>#REF!</v>
      </c>
      <c r="F205" s="74" t="s">
        <v>1046</v>
      </c>
      <c r="G205" s="92"/>
    </row>
    <row r="206" spans="1:9" s="70" customFormat="1" ht="18.75" customHeight="1">
      <c r="A206" s="95" t="s">
        <v>4</v>
      </c>
      <c r="B206" s="94">
        <v>0</v>
      </c>
      <c r="C206" s="72"/>
      <c r="D206" s="73">
        <v>3</v>
      </c>
      <c r="E206" s="73" t="e">
        <f>'[2]表二 (支出分县区过渡表)'!B205</f>
        <v>#REF!</v>
      </c>
      <c r="F206" s="74" t="s">
        <v>1046</v>
      </c>
      <c r="G206" s="92"/>
    </row>
    <row r="207" spans="1:9" s="70" customFormat="1" ht="18.75" customHeight="1">
      <c r="A207" s="95" t="s">
        <v>5</v>
      </c>
      <c r="B207" s="94">
        <v>0</v>
      </c>
      <c r="C207" s="72"/>
      <c r="D207" s="73">
        <v>0</v>
      </c>
      <c r="E207" s="73" t="e">
        <f>'[2]表二 (支出分县区过渡表)'!B206</f>
        <v>#REF!</v>
      </c>
      <c r="F207" s="74"/>
      <c r="G207" s="92"/>
    </row>
    <row r="208" spans="1:9" s="70" customFormat="1" ht="18.75" customHeight="1">
      <c r="A208" s="93" t="s">
        <v>6</v>
      </c>
      <c r="B208" s="94">
        <v>0</v>
      </c>
      <c r="C208" s="72"/>
      <c r="D208" s="73">
        <v>0</v>
      </c>
      <c r="E208" s="73" t="e">
        <f>'[2]表二 (支出分县区过渡表)'!B207</f>
        <v>#REF!</v>
      </c>
      <c r="F208" s="74"/>
      <c r="G208" s="92"/>
    </row>
    <row r="209" spans="1:9" s="70" customFormat="1" ht="18.75" customHeight="1">
      <c r="A209" s="93" t="s">
        <v>13</v>
      </c>
      <c r="B209" s="94">
        <v>0</v>
      </c>
      <c r="C209" s="72"/>
      <c r="D209" s="73">
        <v>0</v>
      </c>
      <c r="E209" s="73" t="e">
        <f>'[2]表二 (支出分县区过渡表)'!B208</f>
        <v>#REF!</v>
      </c>
      <c r="F209" s="74"/>
      <c r="G209" s="92"/>
    </row>
    <row r="210" spans="1:9" s="70" customFormat="1" ht="18.75" customHeight="1">
      <c r="A210" s="93" t="s">
        <v>111</v>
      </c>
      <c r="B210" s="94">
        <v>0</v>
      </c>
      <c r="C210" s="72"/>
      <c r="D210" s="73">
        <v>0</v>
      </c>
      <c r="E210" s="73">
        <f>'[2]表二 (支出分县区过渡表)'!B209</f>
        <v>0</v>
      </c>
      <c r="F210" s="74"/>
      <c r="G210" s="92"/>
    </row>
    <row r="211" spans="1:9" s="70" customFormat="1" ht="18.75" customHeight="1">
      <c r="A211" s="93" t="s">
        <v>1069</v>
      </c>
      <c r="B211" s="94">
        <v>0</v>
      </c>
      <c r="C211" s="72"/>
      <c r="D211" s="73">
        <f>SUM(D212:D217)</f>
        <v>0</v>
      </c>
      <c r="E211" s="73" t="e">
        <f>'[2]表二 (支出分县区过渡表)'!B210</f>
        <v>#REF!</v>
      </c>
      <c r="F211" s="74"/>
      <c r="G211" s="92"/>
    </row>
    <row r="212" spans="1:9" s="70" customFormat="1" ht="18.75" customHeight="1">
      <c r="A212" s="93" t="s">
        <v>4</v>
      </c>
      <c r="B212" s="94">
        <v>0</v>
      </c>
      <c r="C212" s="72"/>
      <c r="D212" s="73"/>
      <c r="E212" s="73" t="e">
        <f>'[2]表二 (支出分县区过渡表)'!B211</f>
        <v>#REF!</v>
      </c>
      <c r="F212" s="74"/>
      <c r="G212" s="92"/>
    </row>
    <row r="213" spans="1:9" s="70" customFormat="1" ht="18.75" customHeight="1">
      <c r="A213" s="93" t="s">
        <v>5</v>
      </c>
      <c r="B213" s="94">
        <v>0</v>
      </c>
      <c r="C213" s="72"/>
      <c r="D213" s="73"/>
      <c r="E213" s="73" t="e">
        <f>'[2]表二 (支出分县区过渡表)'!B212</f>
        <v>#REF!</v>
      </c>
      <c r="F213" s="74"/>
      <c r="G213" s="92"/>
    </row>
    <row r="214" spans="1:9" s="70" customFormat="1" ht="18.75" customHeight="1">
      <c r="A214" s="93" t="s">
        <v>6</v>
      </c>
      <c r="B214" s="94">
        <v>0</v>
      </c>
      <c r="C214" s="72">
        <f>VLOOKUP(A214,[3]Sheet2!$A$1:$C$1164,3,FALSE)</f>
        <v>0</v>
      </c>
      <c r="D214" s="73"/>
      <c r="E214" s="73" t="e">
        <f>'[2]表二 (支出分县区过渡表)'!B213</f>
        <v>#REF!</v>
      </c>
      <c r="F214" s="74"/>
      <c r="G214" s="92"/>
    </row>
    <row r="215" spans="1:9" s="70" customFormat="1" ht="18.75" customHeight="1">
      <c r="A215" s="93" t="s">
        <v>1070</v>
      </c>
      <c r="B215" s="94">
        <v>0</v>
      </c>
      <c r="C215" s="72">
        <v>0</v>
      </c>
      <c r="D215" s="73"/>
      <c r="E215" s="73" t="e">
        <f>'[2]表二 (支出分县区过渡表)'!B214</f>
        <v>#REF!</v>
      </c>
      <c r="F215" s="74"/>
      <c r="G215" s="92"/>
    </row>
    <row r="216" spans="1:9" s="70" customFormat="1" ht="18.75" customHeight="1">
      <c r="A216" s="93" t="s">
        <v>13</v>
      </c>
      <c r="B216" s="94">
        <v>0</v>
      </c>
      <c r="C216" s="72">
        <f>VLOOKUP(A216,[3]Sheet2!$A$1:$C$1164,3,FALSE)</f>
        <v>0</v>
      </c>
      <c r="D216" s="73"/>
      <c r="E216" s="73" t="e">
        <f>'[2]表二 (支出分县区过渡表)'!B215</f>
        <v>#REF!</v>
      </c>
      <c r="F216" s="74"/>
      <c r="G216" s="92"/>
    </row>
    <row r="217" spans="1:9" s="70" customFormat="1" ht="18.75" customHeight="1">
      <c r="A217" s="93" t="s">
        <v>1071</v>
      </c>
      <c r="B217" s="72"/>
      <c r="C217" s="72">
        <v>0</v>
      </c>
      <c r="D217" s="73"/>
      <c r="E217" s="73">
        <f>'[2]表二 (支出分县区过渡表)'!B216</f>
        <v>1261.3800000000001</v>
      </c>
      <c r="F217" s="74"/>
      <c r="G217" s="92"/>
    </row>
    <row r="218" spans="1:9" s="70" customFormat="1" ht="18.75" customHeight="1">
      <c r="A218" s="93" t="s">
        <v>1072</v>
      </c>
      <c r="B218" s="94">
        <v>1384</v>
      </c>
      <c r="C218" s="72">
        <f>VLOOKUP(A218,[3]Sheet2!$A$1:$C$1164,3,FALSE)</f>
        <v>726</v>
      </c>
      <c r="D218" s="73">
        <f>SUM(D219:D232)</f>
        <v>1474</v>
      </c>
      <c r="E218" s="73">
        <f>'[2]表二 (支出分县区过渡表)'!B217</f>
        <v>1066.3800000000001</v>
      </c>
      <c r="F218" s="74">
        <f t="shared" ref="F218:F262" si="3">IF(C218=0,"不可比",D218/C218*100)</f>
        <v>203.03030303030303</v>
      </c>
      <c r="G218" s="92">
        <f t="shared" ref="G218:G280" si="4">(D218-B218)/B218</f>
        <v>6.5028901734104042E-2</v>
      </c>
    </row>
    <row r="219" spans="1:9" s="70" customFormat="1" ht="18.75" customHeight="1">
      <c r="A219" s="93" t="s">
        <v>4</v>
      </c>
      <c r="B219" s="94">
        <v>901</v>
      </c>
      <c r="C219" s="72">
        <v>531</v>
      </c>
      <c r="D219" s="73">
        <v>1071</v>
      </c>
      <c r="E219" s="73">
        <f>'[2]表二 (支出分县区过渡表)'!B218</f>
        <v>0</v>
      </c>
      <c r="F219" s="74">
        <f t="shared" si="3"/>
        <v>201.69491525423729</v>
      </c>
      <c r="G219" s="92">
        <f t="shared" si="4"/>
        <v>0.18867924528301888</v>
      </c>
    </row>
    <row r="220" spans="1:9" s="70" customFormat="1" ht="18.75" customHeight="1">
      <c r="A220" s="93" t="s">
        <v>5</v>
      </c>
      <c r="B220" s="96">
        <v>0</v>
      </c>
      <c r="C220" s="72">
        <f>VLOOKUP(A220,[3]Sheet2!$A$1:$C$1164,3,FALSE)</f>
        <v>0</v>
      </c>
      <c r="D220" s="73">
        <v>0</v>
      </c>
      <c r="E220" s="73">
        <f>'[2]表二 (支出分县区过渡表)'!B219</f>
        <v>0</v>
      </c>
      <c r="F220" s="74"/>
      <c r="G220" s="92"/>
      <c r="I220" s="75"/>
    </row>
    <row r="221" spans="1:9" s="70" customFormat="1" ht="18.75" customHeight="1">
      <c r="A221" s="93" t="s">
        <v>6</v>
      </c>
      <c r="B221" s="96">
        <v>18</v>
      </c>
      <c r="C221" s="72">
        <f>VLOOKUP(A221,[3]Sheet2!$A$1:$C$1164,3,FALSE)</f>
        <v>0</v>
      </c>
      <c r="D221" s="73">
        <v>0</v>
      </c>
      <c r="E221" s="73">
        <f>'[2]表二 (支出分县区过渡表)'!B220</f>
        <v>54</v>
      </c>
      <c r="F221" s="74"/>
      <c r="G221" s="92">
        <f t="shared" si="4"/>
        <v>-1</v>
      </c>
    </row>
    <row r="222" spans="1:9" s="70" customFormat="1" ht="18.75" customHeight="1">
      <c r="A222" s="93" t="s">
        <v>1073</v>
      </c>
      <c r="B222" s="96">
        <v>116</v>
      </c>
      <c r="C222" s="72">
        <f>VLOOKUP(A222,[3]Sheet2!$A$1:$C$1164,3,FALSE)</f>
        <v>54</v>
      </c>
      <c r="D222" s="73">
        <v>2</v>
      </c>
      <c r="E222" s="73">
        <f>'[2]表二 (支出分县区过渡表)'!B221</f>
        <v>22</v>
      </c>
      <c r="F222" s="74">
        <f t="shared" si="3"/>
        <v>3.7037037037037033</v>
      </c>
      <c r="G222" s="92">
        <f t="shared" si="4"/>
        <v>-0.98275862068965514</v>
      </c>
    </row>
    <row r="223" spans="1:9" s="70" customFormat="1" ht="18.75" customHeight="1">
      <c r="A223" s="93" t="s">
        <v>1074</v>
      </c>
      <c r="B223" s="72">
        <v>61</v>
      </c>
      <c r="C223" s="72">
        <f>VLOOKUP(A223,[3]Sheet2!$A$1:$C$1164,3,FALSE)</f>
        <v>22</v>
      </c>
      <c r="D223" s="73">
        <v>13</v>
      </c>
      <c r="E223" s="73">
        <f>'[2]表二 (支出分县区过渡表)'!B222</f>
        <v>10</v>
      </c>
      <c r="F223" s="74">
        <f t="shared" si="3"/>
        <v>59.090909090909093</v>
      </c>
      <c r="G223" s="92">
        <f t="shared" si="4"/>
        <v>-0.78688524590163933</v>
      </c>
    </row>
    <row r="224" spans="1:9" s="70" customFormat="1" ht="18.75" customHeight="1">
      <c r="A224" s="93" t="s">
        <v>46</v>
      </c>
      <c r="B224" s="94">
        <v>12</v>
      </c>
      <c r="C224" s="72">
        <f>VLOOKUP(A224,[3]Sheet2!$A$1:$C$1164,3,FALSE)</f>
        <v>10</v>
      </c>
      <c r="D224" s="73">
        <v>1</v>
      </c>
      <c r="E224" s="73">
        <f>'[2]表二 (支出分县区过渡表)'!B223</f>
        <v>0</v>
      </c>
      <c r="F224" s="74">
        <f t="shared" si="3"/>
        <v>10</v>
      </c>
      <c r="G224" s="92">
        <f t="shared" si="4"/>
        <v>-0.91666666666666663</v>
      </c>
    </row>
    <row r="225" spans="1:9" s="70" customFormat="1" ht="18.75" customHeight="1">
      <c r="A225" s="93" t="s">
        <v>1075</v>
      </c>
      <c r="B225" s="99">
        <v>0</v>
      </c>
      <c r="C225" s="72">
        <f>VLOOKUP(A225,[3]Sheet2!$A$1:$C$1164,3,FALSE)</f>
        <v>0</v>
      </c>
      <c r="D225" s="73">
        <v>0</v>
      </c>
      <c r="E225" s="73">
        <f>'[2]表二 (支出分县区过渡表)'!B224</f>
        <v>3</v>
      </c>
      <c r="F225" s="74"/>
      <c r="G225" s="92"/>
    </row>
    <row r="226" spans="1:9" s="70" customFormat="1" ht="18.75" customHeight="1">
      <c r="A226" s="93" t="s">
        <v>1076</v>
      </c>
      <c r="B226" s="94">
        <v>50</v>
      </c>
      <c r="C226" s="72">
        <f>VLOOKUP(A226,[3]Sheet2!$A$1:$C$1164,3,FALSE)</f>
        <v>3</v>
      </c>
      <c r="D226" s="73">
        <v>1</v>
      </c>
      <c r="E226" s="73">
        <f>'[2]表二 (支出分县区过渡表)'!B225</f>
        <v>0</v>
      </c>
      <c r="F226" s="74">
        <f t="shared" si="3"/>
        <v>33.333333333333329</v>
      </c>
      <c r="G226" s="92">
        <f t="shared" si="4"/>
        <v>-0.98</v>
      </c>
    </row>
    <row r="227" spans="1:9" s="70" customFormat="1" ht="18.75" customHeight="1">
      <c r="A227" s="93" t="s">
        <v>1077</v>
      </c>
      <c r="B227" s="72">
        <v>0</v>
      </c>
      <c r="C227" s="72">
        <v>0</v>
      </c>
      <c r="D227" s="73">
        <v>0</v>
      </c>
      <c r="E227" s="73">
        <f>'[2]表二 (支出分县区过渡表)'!B226</f>
        <v>0</v>
      </c>
      <c r="F227" s="74"/>
      <c r="G227" s="92"/>
    </row>
    <row r="228" spans="1:9" s="70" customFormat="1" ht="18.75" customHeight="1">
      <c r="A228" s="93" t="s">
        <v>1078</v>
      </c>
      <c r="B228" s="96">
        <v>0</v>
      </c>
      <c r="C228" s="72">
        <f>VLOOKUP(A228,[3]Sheet2!$A$1:$C$1164,3,FALSE)</f>
        <v>0</v>
      </c>
      <c r="D228" s="73">
        <v>0</v>
      </c>
      <c r="E228" s="73">
        <f>'[2]表二 (支出分县区过渡表)'!B227</f>
        <v>13</v>
      </c>
      <c r="F228" s="74"/>
      <c r="G228" s="92"/>
    </row>
    <row r="229" spans="1:9" s="70" customFormat="1" ht="18.75" customHeight="1">
      <c r="A229" s="93" t="s">
        <v>1079</v>
      </c>
      <c r="B229" s="96">
        <v>18</v>
      </c>
      <c r="C229" s="72">
        <f>VLOOKUP(A229,[3]Sheet2!$A$1:$C$1164,3,FALSE)</f>
        <v>13</v>
      </c>
      <c r="D229" s="73">
        <v>57</v>
      </c>
      <c r="E229" s="73">
        <f>'[2]表二 (支出分县区过渡表)'!B228</f>
        <v>10</v>
      </c>
      <c r="F229" s="74">
        <f t="shared" si="3"/>
        <v>438.46153846153851</v>
      </c>
      <c r="G229" s="92">
        <f t="shared" si="4"/>
        <v>2.1666666666666665</v>
      </c>
    </row>
    <row r="230" spans="1:9" s="75" customFormat="1" ht="18.75" customHeight="1">
      <c r="A230" s="93" t="s">
        <v>1080</v>
      </c>
      <c r="B230" s="94">
        <v>2</v>
      </c>
      <c r="C230" s="72">
        <f>VLOOKUP(A230,[3]Sheet2!$A$1:$C$1164,3,FALSE)</f>
        <v>10</v>
      </c>
      <c r="D230" s="101">
        <v>35</v>
      </c>
      <c r="E230" s="73">
        <f>'[2]表二 (支出分县区过渡表)'!B229</f>
        <v>0</v>
      </c>
      <c r="F230" s="74">
        <f t="shared" si="3"/>
        <v>350</v>
      </c>
      <c r="G230" s="92">
        <f t="shared" si="4"/>
        <v>16.5</v>
      </c>
      <c r="I230" s="70"/>
    </row>
    <row r="231" spans="1:9" s="70" customFormat="1" ht="18.75" customHeight="1">
      <c r="A231" s="93" t="s">
        <v>13</v>
      </c>
      <c r="B231" s="94">
        <v>0</v>
      </c>
      <c r="C231" s="72">
        <f>VLOOKUP(A231,[3]Sheet2!$A$1:$C$1164,3,FALSE)</f>
        <v>0</v>
      </c>
      <c r="D231" s="73">
        <v>54</v>
      </c>
      <c r="E231" s="73">
        <f>'[2]表二 (支出分县区过渡表)'!B230</f>
        <v>83</v>
      </c>
      <c r="F231" s="74" t="s">
        <v>1046</v>
      </c>
      <c r="G231" s="92"/>
    </row>
    <row r="232" spans="1:9" s="70" customFormat="1" ht="18.75" customHeight="1">
      <c r="A232" s="93" t="s">
        <v>1081</v>
      </c>
      <c r="B232" s="94">
        <v>206</v>
      </c>
      <c r="C232" s="72">
        <f>VLOOKUP(A232,[3]Sheet2!$A$1:$C$1164,3,FALSE)</f>
        <v>83</v>
      </c>
      <c r="D232" s="73">
        <v>240</v>
      </c>
      <c r="E232" s="73">
        <f>'[2]表二 (支出分县区过渡表)'!B231</f>
        <v>3358.41</v>
      </c>
      <c r="F232" s="74">
        <f t="shared" si="3"/>
        <v>289.15662650602411</v>
      </c>
      <c r="G232" s="92">
        <f t="shared" si="4"/>
        <v>0.1650485436893204</v>
      </c>
    </row>
    <row r="233" spans="1:9" s="70" customFormat="1" ht="18.75" customHeight="1">
      <c r="A233" s="95" t="s">
        <v>112</v>
      </c>
      <c r="B233" s="96">
        <v>18485</v>
      </c>
      <c r="C233" s="72">
        <f>VLOOKUP(A233,[3]Sheet2!$A$1:$C$1164,3,FALSE)</f>
        <v>5801</v>
      </c>
      <c r="D233" s="73">
        <f>SUM(D234:D235)</f>
        <v>1449</v>
      </c>
      <c r="E233" s="73">
        <f>'[2]表二 (支出分县区过渡表)'!B232</f>
        <v>0</v>
      </c>
      <c r="F233" s="74">
        <f t="shared" si="3"/>
        <v>24.978451991036028</v>
      </c>
      <c r="G233" s="92">
        <f t="shared" si="4"/>
        <v>-0.92161211793345954</v>
      </c>
    </row>
    <row r="234" spans="1:9" s="70" customFormat="1" ht="18.75" customHeight="1">
      <c r="A234" s="95" t="s">
        <v>113</v>
      </c>
      <c r="B234" s="96"/>
      <c r="C234" s="72">
        <v>0</v>
      </c>
      <c r="D234" s="73"/>
      <c r="E234" s="73">
        <f>'[2]表二 (支出分县区过渡表)'!B233</f>
        <v>3358.41</v>
      </c>
      <c r="F234" s="74"/>
      <c r="G234" s="92"/>
    </row>
    <row r="235" spans="1:9" s="70" customFormat="1" ht="18.75" customHeight="1">
      <c r="A235" s="95" t="s">
        <v>1082</v>
      </c>
      <c r="B235" s="96">
        <v>18485</v>
      </c>
      <c r="C235" s="72">
        <f>VLOOKUP(A235,[3]Sheet2!$A$1:$C$1164,3,FALSE)</f>
        <v>5801</v>
      </c>
      <c r="D235" s="73">
        <v>1449</v>
      </c>
      <c r="E235" s="73">
        <f>'[2]表二 (支出分县区过渡表)'!B234</f>
        <v>0</v>
      </c>
      <c r="F235" s="74">
        <f t="shared" si="3"/>
        <v>24.978451991036028</v>
      </c>
      <c r="G235" s="92">
        <f t="shared" si="4"/>
        <v>-0.92161211793345954</v>
      </c>
    </row>
    <row r="236" spans="1:9" s="70" customFormat="1" ht="18.75" customHeight="1">
      <c r="A236" s="71" t="s">
        <v>114</v>
      </c>
      <c r="B236" s="96">
        <v>0</v>
      </c>
      <c r="C236" s="72">
        <v>0</v>
      </c>
      <c r="D236" s="73">
        <f>SUM(D237:D239)</f>
        <v>0</v>
      </c>
      <c r="E236" s="73" t="e">
        <f>'[2]表二 (支出分县区过渡表)'!B235</f>
        <v>#REF!</v>
      </c>
      <c r="F236" s="74"/>
      <c r="G236" s="92"/>
    </row>
    <row r="237" spans="1:9" s="70" customFormat="1" ht="18.75" customHeight="1">
      <c r="A237" s="93" t="s">
        <v>115</v>
      </c>
      <c r="B237" s="96">
        <v>0</v>
      </c>
      <c r="C237" s="72">
        <f>VLOOKUP(A237,[3]Sheet2!$A$1:$C$1164,3,FALSE)</f>
        <v>0</v>
      </c>
      <c r="D237" s="73"/>
      <c r="E237" s="73" t="e">
        <f>'[2]表二 (支出分县区过渡表)'!B236</f>
        <v>#REF!</v>
      </c>
      <c r="F237" s="74"/>
      <c r="G237" s="92"/>
    </row>
    <row r="238" spans="1:9" s="70" customFormat="1" ht="18.75" customHeight="1">
      <c r="A238" s="100" t="s">
        <v>1083</v>
      </c>
      <c r="B238" s="96">
        <v>0</v>
      </c>
      <c r="C238" s="72"/>
      <c r="D238" s="73"/>
      <c r="E238" s="73" t="e">
        <f>'[2]表二 (支出分县区过渡表)'!B237</f>
        <v>#REF!</v>
      </c>
      <c r="F238" s="74"/>
      <c r="G238" s="92"/>
    </row>
    <row r="239" spans="1:9" s="70" customFormat="1" ht="18.75" customHeight="1">
      <c r="A239" s="93" t="s">
        <v>116</v>
      </c>
      <c r="B239" s="72">
        <v>0</v>
      </c>
      <c r="C239" s="72">
        <v>0</v>
      </c>
      <c r="D239" s="73"/>
      <c r="E239" s="73">
        <f>'[2]表二 (支出分县区过渡表)'!B238</f>
        <v>82.98</v>
      </c>
      <c r="F239" s="74"/>
      <c r="G239" s="92"/>
    </row>
    <row r="240" spans="1:9" s="70" customFormat="1" ht="18.75" customHeight="1">
      <c r="A240" s="71" t="s">
        <v>117</v>
      </c>
      <c r="B240" s="94">
        <v>232</v>
      </c>
      <c r="C240" s="72">
        <f>VLOOKUP(A240,[3]Sheet2!$A$1:$C$1164,3,FALSE)</f>
        <v>72</v>
      </c>
      <c r="D240" s="73">
        <f>D241+D251</f>
        <v>3371</v>
      </c>
      <c r="E240" s="73">
        <f>'[2]表二 (支出分县区过渡表)'!B239</f>
        <v>82.98</v>
      </c>
      <c r="F240" s="74">
        <f t="shared" si="3"/>
        <v>4681.9444444444443</v>
      </c>
      <c r="G240" s="92">
        <f t="shared" si="4"/>
        <v>13.530172413793103</v>
      </c>
    </row>
    <row r="241" spans="1:9" s="70" customFormat="1" ht="18.75" customHeight="1">
      <c r="A241" s="95" t="s">
        <v>118</v>
      </c>
      <c r="B241" s="94">
        <v>232</v>
      </c>
      <c r="C241" s="72">
        <f>VLOOKUP(A241,[3]Sheet2!$A$1:$C$1164,3,FALSE)</f>
        <v>72</v>
      </c>
      <c r="D241" s="73">
        <f>SUM(D242:D250)</f>
        <v>3371</v>
      </c>
      <c r="E241" s="73">
        <f>'[2]表二 (支出分县区过渡表)'!B240</f>
        <v>23.98</v>
      </c>
      <c r="F241" s="74">
        <f t="shared" si="3"/>
        <v>4681.9444444444443</v>
      </c>
      <c r="G241" s="92">
        <f t="shared" si="4"/>
        <v>13.530172413793103</v>
      </c>
    </row>
    <row r="242" spans="1:9" s="70" customFormat="1" ht="18.75" customHeight="1">
      <c r="A242" s="95" t="s">
        <v>119</v>
      </c>
      <c r="B242" s="96">
        <v>12</v>
      </c>
      <c r="C242" s="72">
        <f>VLOOKUP(A242,[3]Sheet2!$A$1:$C$1164,3,FALSE)</f>
        <v>13</v>
      </c>
      <c r="D242" s="73">
        <v>0</v>
      </c>
      <c r="E242" s="73">
        <f>'[2]表二 (支出分县区过渡表)'!B241</f>
        <v>0</v>
      </c>
      <c r="F242" s="74" t="s">
        <v>1048</v>
      </c>
      <c r="G242" s="92">
        <f t="shared" si="4"/>
        <v>-1</v>
      </c>
    </row>
    <row r="243" spans="1:9" s="70" customFormat="1" ht="18.75" customHeight="1">
      <c r="A243" s="93" t="s">
        <v>120</v>
      </c>
      <c r="B243" s="96">
        <v>0</v>
      </c>
      <c r="C243" s="72">
        <f>VLOOKUP(A243,[3]Sheet2!$A$1:$C$1164,3,FALSE)</f>
        <v>0</v>
      </c>
      <c r="D243" s="73">
        <v>0</v>
      </c>
      <c r="E243" s="73">
        <f>'[2]表二 (支出分县区过渡表)'!B242</f>
        <v>26</v>
      </c>
      <c r="F243" s="74"/>
      <c r="G243" s="92"/>
      <c r="I243" s="75"/>
    </row>
    <row r="244" spans="1:9" s="70" customFormat="1" ht="18.75" customHeight="1">
      <c r="A244" s="93" t="s">
        <v>121</v>
      </c>
      <c r="B244" s="96">
        <v>182</v>
      </c>
      <c r="C244" s="72">
        <f>VLOOKUP(A244,[3]Sheet2!$A$1:$C$1164,3,FALSE)</f>
        <v>26</v>
      </c>
      <c r="D244" s="73">
        <v>3333</v>
      </c>
      <c r="E244" s="73">
        <f>'[2]表二 (支出分县区过渡表)'!B243</f>
        <v>0</v>
      </c>
      <c r="F244" s="74">
        <f t="shared" si="3"/>
        <v>12819.230769230768</v>
      </c>
      <c r="G244" s="92">
        <f t="shared" si="4"/>
        <v>17.313186813186814</v>
      </c>
    </row>
    <row r="245" spans="1:9" s="70" customFormat="1" ht="18.75" customHeight="1">
      <c r="A245" s="93" t="s">
        <v>122</v>
      </c>
      <c r="B245" s="96">
        <v>2</v>
      </c>
      <c r="C245" s="72">
        <f>VLOOKUP(A245,[3]Sheet2!$A$1:$C$1164,3,FALSE)</f>
        <v>0</v>
      </c>
      <c r="D245" s="73">
        <v>0</v>
      </c>
      <c r="E245" s="73">
        <f>'[2]表二 (支出分县区过渡表)'!B244</f>
        <v>3</v>
      </c>
      <c r="F245" s="74"/>
      <c r="G245" s="92">
        <f t="shared" si="4"/>
        <v>-1</v>
      </c>
    </row>
    <row r="246" spans="1:9" s="70" customFormat="1" ht="18.75" customHeight="1">
      <c r="A246" s="95" t="s">
        <v>123</v>
      </c>
      <c r="B246" s="96">
        <v>3</v>
      </c>
      <c r="C246" s="72">
        <f>VLOOKUP(A246,[3]Sheet2!$A$1:$C$1164,3,FALSE)</f>
        <v>3</v>
      </c>
      <c r="D246" s="73">
        <v>0</v>
      </c>
      <c r="E246" s="73">
        <f>'[2]表二 (支出分县区过渡表)'!B245</f>
        <v>3</v>
      </c>
      <c r="F246" s="74" t="s">
        <v>1048</v>
      </c>
      <c r="G246" s="92">
        <f t="shared" si="4"/>
        <v>-1</v>
      </c>
    </row>
    <row r="247" spans="1:9" s="70" customFormat="1" ht="18.75" customHeight="1">
      <c r="A247" s="95" t="s">
        <v>124</v>
      </c>
      <c r="B247" s="96">
        <v>3</v>
      </c>
      <c r="C247" s="72">
        <f>VLOOKUP(A247,[3]Sheet2!$A$1:$C$1164,3,FALSE)</f>
        <v>3</v>
      </c>
      <c r="D247" s="73">
        <v>3</v>
      </c>
      <c r="E247" s="73">
        <f>'[2]表二 (支出分县区过渡表)'!B246</f>
        <v>27</v>
      </c>
      <c r="F247" s="74">
        <f t="shared" si="3"/>
        <v>100</v>
      </c>
      <c r="G247" s="92">
        <f t="shared" si="4"/>
        <v>0</v>
      </c>
    </row>
    <row r="248" spans="1:9" s="70" customFormat="1" ht="18.75" customHeight="1">
      <c r="A248" s="95" t="s">
        <v>125</v>
      </c>
      <c r="B248" s="96">
        <v>30</v>
      </c>
      <c r="C248" s="72">
        <f>VLOOKUP(A248,[3]Sheet2!$A$1:$C$1164,3,FALSE)</f>
        <v>27</v>
      </c>
      <c r="D248" s="73">
        <v>35</v>
      </c>
      <c r="E248" s="73">
        <f>'[2]表二 (支出分县区过渡表)'!B247</f>
        <v>0</v>
      </c>
      <c r="F248" s="74">
        <f t="shared" si="3"/>
        <v>129.62962962962962</v>
      </c>
      <c r="G248" s="92">
        <f t="shared" si="4"/>
        <v>0.16666666666666666</v>
      </c>
    </row>
    <row r="249" spans="1:9" s="70" customFormat="1" ht="18.75" customHeight="1">
      <c r="A249" s="95" t="s">
        <v>1084</v>
      </c>
      <c r="B249" s="96">
        <v>0</v>
      </c>
      <c r="C249" s="72">
        <v>0</v>
      </c>
      <c r="D249" s="73">
        <v>0</v>
      </c>
      <c r="E249" s="73">
        <f>'[2]表二 (支出分县区过渡表)'!B248</f>
        <v>0</v>
      </c>
      <c r="F249" s="74"/>
      <c r="G249" s="92"/>
    </row>
    <row r="250" spans="1:9" s="70" customFormat="1" ht="18.75" customHeight="1">
      <c r="A250" s="95" t="s">
        <v>126</v>
      </c>
      <c r="B250" s="96">
        <v>0</v>
      </c>
      <c r="C250" s="72">
        <v>0</v>
      </c>
      <c r="D250" s="73">
        <v>0</v>
      </c>
      <c r="E250" s="73" t="e">
        <f>'[2]表二 (支出分县区过渡表)'!B249</f>
        <v>#REF!</v>
      </c>
      <c r="F250" s="74"/>
      <c r="G250" s="92"/>
    </row>
    <row r="251" spans="1:9" s="70" customFormat="1" ht="18.75" customHeight="1">
      <c r="A251" s="95" t="s">
        <v>127</v>
      </c>
      <c r="B251" s="96">
        <v>0</v>
      </c>
      <c r="C251" s="72">
        <v>0</v>
      </c>
      <c r="D251" s="73"/>
      <c r="E251" s="73">
        <f>'[2]表二 (支出分县区过渡表)'!B250</f>
        <v>10391.529999999999</v>
      </c>
      <c r="F251" s="74"/>
      <c r="G251" s="92"/>
    </row>
    <row r="252" spans="1:9" s="70" customFormat="1" ht="18.75" customHeight="1">
      <c r="A252" s="71" t="s">
        <v>128</v>
      </c>
      <c r="B252" s="96">
        <v>17448</v>
      </c>
      <c r="C252" s="72">
        <f>VLOOKUP(A252,[3]Sheet2!$A$1:$C$1164,3,FALSE)</f>
        <v>9953</v>
      </c>
      <c r="D252" s="73">
        <f>D253+D256+D268+D275+D283+D292+D306+D316+D326+D334+D340</f>
        <v>17548</v>
      </c>
      <c r="E252" s="73">
        <f>'[2]表二 (支出分县区过渡表)'!B251</f>
        <v>1743.01</v>
      </c>
      <c r="F252" s="74">
        <f t="shared" si="3"/>
        <v>176.30865065809306</v>
      </c>
      <c r="G252" s="92">
        <f t="shared" si="4"/>
        <v>5.7313159101329662E-3</v>
      </c>
    </row>
    <row r="253" spans="1:9" s="75" customFormat="1" ht="18.75" customHeight="1">
      <c r="A253" s="93" t="s">
        <v>1085</v>
      </c>
      <c r="B253" s="96">
        <v>64</v>
      </c>
      <c r="C253" s="72">
        <f>VLOOKUP(A253,[3]Sheet2!$A$1:$C$1164,3,FALSE)</f>
        <v>20</v>
      </c>
      <c r="D253" s="73">
        <f>SUM(D254:D255)</f>
        <v>34</v>
      </c>
      <c r="E253" s="73">
        <f>'[2]表二 (支出分县区过渡表)'!B252</f>
        <v>1743.01</v>
      </c>
      <c r="F253" s="74">
        <f t="shared" si="3"/>
        <v>170</v>
      </c>
      <c r="G253" s="92">
        <f t="shared" si="4"/>
        <v>-0.46875</v>
      </c>
      <c r="I253" s="70"/>
    </row>
    <row r="254" spans="1:9" s="70" customFormat="1" ht="18.75" customHeight="1">
      <c r="A254" s="93" t="s">
        <v>1086</v>
      </c>
      <c r="B254" s="94">
        <v>32</v>
      </c>
      <c r="C254" s="72">
        <f>VLOOKUP(A254,[3]Sheet2!$A$1:$C$1164,3,FALSE)</f>
        <v>10</v>
      </c>
      <c r="D254" s="73">
        <v>34</v>
      </c>
      <c r="E254" s="73">
        <f>'[2]表二 (支出分县区过渡表)'!B253</f>
        <v>0</v>
      </c>
      <c r="F254" s="74">
        <f t="shared" si="3"/>
        <v>340</v>
      </c>
      <c r="G254" s="92">
        <f t="shared" si="4"/>
        <v>6.25E-2</v>
      </c>
    </row>
    <row r="255" spans="1:9" s="70" customFormat="1" ht="18.75" customHeight="1">
      <c r="A255" s="95" t="s">
        <v>1087</v>
      </c>
      <c r="B255" s="94">
        <v>32</v>
      </c>
      <c r="C255" s="72">
        <f>VLOOKUP(A255,[3]Sheet2!$A$1:$C$1164,3,FALSE)</f>
        <v>10</v>
      </c>
      <c r="D255" s="73">
        <v>0</v>
      </c>
      <c r="E255" s="73">
        <f>'[2]表二 (支出分县区过渡表)'!B254</f>
        <v>6203.74</v>
      </c>
      <c r="F255" s="74" t="s">
        <v>1048</v>
      </c>
      <c r="G255" s="92">
        <f t="shared" si="4"/>
        <v>-1</v>
      </c>
    </row>
    <row r="256" spans="1:9" s="70" customFormat="1" ht="18.75" customHeight="1">
      <c r="A256" s="95" t="s">
        <v>129</v>
      </c>
      <c r="B256" s="94">
        <v>6547</v>
      </c>
      <c r="C256" s="72">
        <f>VLOOKUP(A256,[3]Sheet2!$A$1:$C$1164,3,FALSE)</f>
        <v>4239</v>
      </c>
      <c r="D256" s="73">
        <f>SUM(D257:D267)</f>
        <v>6648</v>
      </c>
      <c r="E256" s="73">
        <f>'[2]表二 (支出分县区过渡表)'!B255</f>
        <v>5252.08</v>
      </c>
      <c r="F256" s="74">
        <f t="shared" si="3"/>
        <v>156.82944090587404</v>
      </c>
      <c r="G256" s="92">
        <f t="shared" si="4"/>
        <v>1.5426913089964869E-2</v>
      </c>
    </row>
    <row r="257" spans="1:9" s="70" customFormat="1" ht="18.75" customHeight="1">
      <c r="A257" s="95" t="s">
        <v>4</v>
      </c>
      <c r="B257" s="96">
        <v>4356</v>
      </c>
      <c r="C257" s="72">
        <v>3799</v>
      </c>
      <c r="D257" s="73">
        <v>4825</v>
      </c>
      <c r="E257" s="73">
        <f>'[2]表二 (支出分县区过渡表)'!B256</f>
        <v>120</v>
      </c>
      <c r="F257" s="74">
        <f t="shared" si="3"/>
        <v>127.00710713345617</v>
      </c>
      <c r="G257" s="92">
        <f t="shared" si="4"/>
        <v>0.10766758494031221</v>
      </c>
    </row>
    <row r="258" spans="1:9" s="70" customFormat="1" ht="18.75" customHeight="1">
      <c r="A258" s="95" t="s">
        <v>5</v>
      </c>
      <c r="B258" s="96">
        <v>111</v>
      </c>
      <c r="C258" s="72">
        <v>120</v>
      </c>
      <c r="D258" s="73">
        <v>0</v>
      </c>
      <c r="E258" s="73">
        <f>'[2]表二 (支出分县区过渡表)'!B257</f>
        <v>16</v>
      </c>
      <c r="F258" s="74" t="s">
        <v>1048</v>
      </c>
      <c r="G258" s="92">
        <f t="shared" si="4"/>
        <v>-1</v>
      </c>
    </row>
    <row r="259" spans="1:9" s="70" customFormat="1" ht="18.75" customHeight="1">
      <c r="A259" s="95" t="s">
        <v>6</v>
      </c>
      <c r="B259" s="96">
        <v>19</v>
      </c>
      <c r="C259" s="72">
        <v>16</v>
      </c>
      <c r="D259" s="73">
        <v>0</v>
      </c>
      <c r="E259" s="73">
        <f>'[2]表二 (支出分县区过渡表)'!B258</f>
        <v>100</v>
      </c>
      <c r="F259" s="74" t="s">
        <v>1048</v>
      </c>
      <c r="G259" s="92">
        <f t="shared" si="4"/>
        <v>-1</v>
      </c>
    </row>
    <row r="260" spans="1:9" s="70" customFormat="1" ht="18.75" customHeight="1">
      <c r="A260" s="95" t="s">
        <v>46</v>
      </c>
      <c r="B260" s="72">
        <v>312</v>
      </c>
      <c r="C260" s="72">
        <v>100</v>
      </c>
      <c r="D260" s="73">
        <v>6</v>
      </c>
      <c r="E260" s="73">
        <f>'[2]表二 (支出分县区过渡表)'!B259</f>
        <v>100</v>
      </c>
      <c r="F260" s="74">
        <f t="shared" si="3"/>
        <v>6</v>
      </c>
      <c r="G260" s="92">
        <f t="shared" si="4"/>
        <v>-0.98076923076923073</v>
      </c>
    </row>
    <row r="261" spans="1:9" s="70" customFormat="1" ht="18.75" customHeight="1">
      <c r="A261" s="95" t="s">
        <v>1088</v>
      </c>
      <c r="B261" s="94">
        <v>664</v>
      </c>
      <c r="C261" s="72">
        <f>VLOOKUP(A261,[3]Sheet2!$A$1:$C$1164,3,FALSE)</f>
        <v>100</v>
      </c>
      <c r="D261" s="73">
        <v>899</v>
      </c>
      <c r="E261" s="73">
        <f>'[2]表二 (支出分县区过渡表)'!B260</f>
        <v>3</v>
      </c>
      <c r="F261" s="74">
        <f t="shared" si="3"/>
        <v>899</v>
      </c>
      <c r="G261" s="92">
        <f t="shared" si="4"/>
        <v>0.35391566265060243</v>
      </c>
    </row>
    <row r="262" spans="1:9" s="70" customFormat="1" ht="18.75" customHeight="1">
      <c r="A262" s="95" t="s">
        <v>1089</v>
      </c>
      <c r="B262" s="94">
        <v>20</v>
      </c>
      <c r="C262" s="72">
        <f>VLOOKUP(A262,[3]Sheet2!$A$1:$C$1164,3,FALSE)</f>
        <v>3</v>
      </c>
      <c r="D262" s="73">
        <v>36</v>
      </c>
      <c r="E262" s="73">
        <f>'[2]表二 (支出分县区过渡表)'!B261</f>
        <v>0</v>
      </c>
      <c r="F262" s="74">
        <f t="shared" si="3"/>
        <v>1200</v>
      </c>
      <c r="G262" s="92">
        <f t="shared" si="4"/>
        <v>0.8</v>
      </c>
    </row>
    <row r="263" spans="1:9" s="70" customFormat="1" ht="18.75" customHeight="1">
      <c r="A263" s="95" t="s">
        <v>1090</v>
      </c>
      <c r="B263" s="94">
        <v>38</v>
      </c>
      <c r="C263" s="72">
        <f>VLOOKUP(A263,[3]Sheet2!$A$1:$C$1164,3,FALSE)</f>
        <v>0</v>
      </c>
      <c r="D263" s="73">
        <v>0</v>
      </c>
      <c r="E263" s="73">
        <f>'[2]表二 (支出分县区过渡表)'!B262</f>
        <v>100</v>
      </c>
      <c r="F263" s="74"/>
      <c r="G263" s="92">
        <f t="shared" si="4"/>
        <v>-1</v>
      </c>
    </row>
    <row r="264" spans="1:9" s="70" customFormat="1" ht="18.75" customHeight="1">
      <c r="A264" s="95" t="s">
        <v>1091</v>
      </c>
      <c r="B264" s="96">
        <v>1027</v>
      </c>
      <c r="C264" s="72">
        <f>VLOOKUP(A264,[3]Sheet2!$A$1:$C$1164,3,FALSE)</f>
        <v>100</v>
      </c>
      <c r="D264" s="73">
        <v>0</v>
      </c>
      <c r="E264" s="73">
        <f>'[2]表二 (支出分县区过渡表)'!B263</f>
        <v>0</v>
      </c>
      <c r="F264" s="74" t="s">
        <v>1048</v>
      </c>
      <c r="G264" s="92">
        <f t="shared" si="4"/>
        <v>-1</v>
      </c>
    </row>
    <row r="265" spans="1:9" s="70" customFormat="1" ht="18.75" customHeight="1">
      <c r="A265" s="95"/>
      <c r="B265" s="96"/>
      <c r="C265" s="72"/>
      <c r="D265" s="73"/>
      <c r="E265" s="73"/>
      <c r="F265" s="74"/>
      <c r="G265" s="92"/>
    </row>
    <row r="266" spans="1:9" s="70" customFormat="1" ht="18.75" customHeight="1">
      <c r="A266" s="95" t="s">
        <v>13</v>
      </c>
      <c r="B266" s="96">
        <v>0</v>
      </c>
      <c r="C266" s="72">
        <f>VLOOKUP(A266,[3]Sheet2!$A$1:$C$1164,3,FALSE)</f>
        <v>0</v>
      </c>
      <c r="D266" s="73">
        <v>47</v>
      </c>
      <c r="E266" s="73">
        <f>'[2]表二 (支出分县区过渡表)'!B264</f>
        <v>512.66</v>
      </c>
      <c r="F266" s="74" t="s">
        <v>1046</v>
      </c>
      <c r="G266" s="92"/>
    </row>
    <row r="267" spans="1:9" s="70" customFormat="1" ht="18.75" customHeight="1">
      <c r="A267" s="95" t="s">
        <v>1092</v>
      </c>
      <c r="B267" s="96">
        <v>0</v>
      </c>
      <c r="C267" s="72">
        <f>VLOOKUP(A267,[3]Sheet2!$A$1:$C$1164,3,FALSE)</f>
        <v>1</v>
      </c>
      <c r="D267" s="73">
        <v>835</v>
      </c>
      <c r="E267" s="73">
        <f>'[2]表二 (支出分县区过渡表)'!B265</f>
        <v>0</v>
      </c>
      <c r="F267" s="74">
        <f>IF(C267=0,"不可比",D267/C267*100)</f>
        <v>83500</v>
      </c>
      <c r="G267" s="92"/>
    </row>
    <row r="268" spans="1:9" s="70" customFormat="1" ht="18.75" customHeight="1">
      <c r="A268" s="93" t="s">
        <v>130</v>
      </c>
      <c r="B268" s="96">
        <v>0</v>
      </c>
      <c r="C268" s="72">
        <f>VLOOKUP(A268,[3]Sheet2!$A$1:$C$1164,3,FALSE)</f>
        <v>0</v>
      </c>
      <c r="D268" s="73">
        <f>SUM(D269:D274)</f>
        <v>0</v>
      </c>
      <c r="E268" s="73" t="e">
        <f>'[2]表二 (支出分县区过渡表)'!B266</f>
        <v>#REF!</v>
      </c>
      <c r="F268" s="74"/>
      <c r="G268" s="92"/>
    </row>
    <row r="269" spans="1:9" s="70" customFormat="1" ht="18.75" customHeight="1">
      <c r="A269" s="93" t="s">
        <v>4</v>
      </c>
      <c r="B269" s="96">
        <v>0</v>
      </c>
      <c r="C269" s="72">
        <v>0</v>
      </c>
      <c r="D269" s="73"/>
      <c r="E269" s="73" t="e">
        <f>'[2]表二 (支出分县区过渡表)'!B267</f>
        <v>#REF!</v>
      </c>
      <c r="F269" s="74"/>
      <c r="G269" s="92"/>
      <c r="I269" s="75"/>
    </row>
    <row r="270" spans="1:9" s="70" customFormat="1" ht="18.75" customHeight="1">
      <c r="A270" s="93" t="s">
        <v>5</v>
      </c>
      <c r="B270" s="72">
        <v>0</v>
      </c>
      <c r="C270" s="72">
        <f>VLOOKUP(A270,[3]Sheet2!$A$1:$C$1164,3,FALSE)</f>
        <v>0</v>
      </c>
      <c r="D270" s="73"/>
      <c r="E270" s="73" t="e">
        <f>'[2]表二 (支出分县区过渡表)'!B268</f>
        <v>#REF!</v>
      </c>
      <c r="F270" s="74"/>
      <c r="G270" s="92"/>
      <c r="I270" s="75"/>
    </row>
    <row r="271" spans="1:9" s="70" customFormat="1" ht="18.75" customHeight="1">
      <c r="A271" s="95" t="s">
        <v>6</v>
      </c>
      <c r="B271" s="94">
        <v>0</v>
      </c>
      <c r="C271" s="72">
        <f>VLOOKUP(A271,[3]Sheet2!$A$1:$C$1164,3,FALSE)</f>
        <v>0</v>
      </c>
      <c r="D271" s="73"/>
      <c r="E271" s="73" t="e">
        <f>'[2]表二 (支出分县区过渡表)'!B269</f>
        <v>#REF!</v>
      </c>
      <c r="F271" s="74"/>
      <c r="G271" s="92"/>
    </row>
    <row r="272" spans="1:9" s="70" customFormat="1" ht="18.75" customHeight="1">
      <c r="A272" s="95" t="s">
        <v>131</v>
      </c>
      <c r="B272" s="94">
        <v>0</v>
      </c>
      <c r="C272" s="72">
        <v>0</v>
      </c>
      <c r="D272" s="73"/>
      <c r="E272" s="73" t="e">
        <f>'[2]表二 (支出分县区过渡表)'!B270</f>
        <v>#REF!</v>
      </c>
      <c r="F272" s="74"/>
      <c r="G272" s="92"/>
    </row>
    <row r="273" spans="1:9" s="70" customFormat="1" ht="18.75" customHeight="1">
      <c r="A273" s="95" t="s">
        <v>13</v>
      </c>
      <c r="B273" s="72"/>
      <c r="C273" s="72">
        <f>VLOOKUP(A273,[3]Sheet2!$A$1:$C$1164,3,FALSE)</f>
        <v>0</v>
      </c>
      <c r="D273" s="73"/>
      <c r="E273" s="73" t="e">
        <f>'[2]表二 (支出分县区过渡表)'!B271</f>
        <v>#REF!</v>
      </c>
      <c r="F273" s="74"/>
      <c r="G273" s="92"/>
    </row>
    <row r="274" spans="1:9" s="70" customFormat="1" ht="18.75" customHeight="1">
      <c r="A274" s="71" t="s">
        <v>132</v>
      </c>
      <c r="B274" s="72"/>
      <c r="C274" s="72">
        <v>0</v>
      </c>
      <c r="D274" s="73"/>
      <c r="E274" s="73">
        <f>'[2]表二 (支出分县区过渡表)'!B272</f>
        <v>642.29999999999995</v>
      </c>
      <c r="F274" s="74"/>
      <c r="G274" s="92"/>
    </row>
    <row r="275" spans="1:9" s="70" customFormat="1" ht="18.75" customHeight="1">
      <c r="A275" s="93" t="s">
        <v>133</v>
      </c>
      <c r="B275" s="94">
        <v>764</v>
      </c>
      <c r="C275" s="72">
        <f>VLOOKUP(A275,[3]Sheet2!$A$1:$C$1164,3,FALSE)</f>
        <v>633</v>
      </c>
      <c r="D275" s="73">
        <f>SUM(D276:D282)</f>
        <v>931</v>
      </c>
      <c r="E275" s="73">
        <f>'[2]表二 (支出分县区过渡表)'!B273</f>
        <v>531.29999999999995</v>
      </c>
      <c r="F275" s="74">
        <f>IF(C275=0,"不可比",D275/C275*100)</f>
        <v>147.0774091627172</v>
      </c>
      <c r="G275" s="92">
        <f t="shared" si="4"/>
        <v>0.21858638743455497</v>
      </c>
    </row>
    <row r="276" spans="1:9" s="70" customFormat="1" ht="18.75" customHeight="1">
      <c r="A276" s="93" t="s">
        <v>4</v>
      </c>
      <c r="B276" s="96">
        <v>574</v>
      </c>
      <c r="C276" s="72">
        <v>522</v>
      </c>
      <c r="D276" s="73">
        <v>394</v>
      </c>
      <c r="E276" s="73">
        <f>'[2]表二 (支出分县区过渡表)'!B274</f>
        <v>0</v>
      </c>
      <c r="F276" s="74">
        <f>IF(C276=0,"不可比",D276/C276*100)</f>
        <v>75.47892720306514</v>
      </c>
      <c r="G276" s="92">
        <f t="shared" si="4"/>
        <v>-0.31358885017421601</v>
      </c>
    </row>
    <row r="277" spans="1:9" s="70" customFormat="1" ht="18.75" customHeight="1">
      <c r="A277" s="93" t="s">
        <v>5</v>
      </c>
      <c r="B277" s="96">
        <v>0</v>
      </c>
      <c r="C277" s="72">
        <f>VLOOKUP(A277,[3]Sheet2!$A$1:$C$1164,3,FALSE)</f>
        <v>0</v>
      </c>
      <c r="D277" s="73">
        <v>0</v>
      </c>
      <c r="E277" s="73">
        <f>'[2]表二 (支出分县区过渡表)'!B275</f>
        <v>0</v>
      </c>
      <c r="F277" s="74"/>
      <c r="G277" s="92"/>
    </row>
    <row r="278" spans="1:9" s="70" customFormat="1" ht="18.75" customHeight="1">
      <c r="A278" s="95" t="s">
        <v>6</v>
      </c>
      <c r="B278" s="96">
        <v>13</v>
      </c>
      <c r="C278" s="72">
        <f>VLOOKUP(A278,[3]Sheet2!$A$1:$C$1164,3,FALSE)</f>
        <v>0</v>
      </c>
      <c r="D278" s="73">
        <v>24</v>
      </c>
      <c r="E278" s="73">
        <f>'[2]表二 (支出分县区过渡表)'!B276</f>
        <v>0</v>
      </c>
      <c r="F278" s="74" t="s">
        <v>1046</v>
      </c>
      <c r="G278" s="92">
        <f t="shared" si="4"/>
        <v>0.84615384615384615</v>
      </c>
    </row>
    <row r="279" spans="1:9" s="75" customFormat="1" ht="18.75" customHeight="1">
      <c r="A279" s="95" t="s">
        <v>134</v>
      </c>
      <c r="B279" s="94">
        <v>0</v>
      </c>
      <c r="C279" s="72">
        <f>VLOOKUP(A279,[3]Sheet2!$A$1:$C$1164,3,FALSE)</f>
        <v>0</v>
      </c>
      <c r="D279" s="73">
        <v>0</v>
      </c>
      <c r="E279" s="73">
        <f>'[2]表二 (支出分县区过渡表)'!B277</f>
        <v>11</v>
      </c>
      <c r="F279" s="74"/>
      <c r="G279" s="92"/>
      <c r="I279" s="70"/>
    </row>
    <row r="280" spans="1:9" s="75" customFormat="1" ht="18.75" customHeight="1">
      <c r="A280" s="95" t="s">
        <v>1093</v>
      </c>
      <c r="B280" s="94">
        <v>78</v>
      </c>
      <c r="C280" s="72">
        <f>VLOOKUP(A280,[3]Sheet2!$A$1:$C$1164,3,FALSE)</f>
        <v>11</v>
      </c>
      <c r="D280" s="73">
        <v>96</v>
      </c>
      <c r="E280" s="73">
        <f>'[2]表二 (支出分县区过渡表)'!B278</f>
        <v>0</v>
      </c>
      <c r="F280" s="74">
        <f>IF(C280=0,"不可比",D280/C280*100)</f>
        <v>872.72727272727263</v>
      </c>
      <c r="G280" s="92">
        <f t="shared" si="4"/>
        <v>0.23076923076923078</v>
      </c>
      <c r="I280" s="70"/>
    </row>
    <row r="281" spans="1:9" s="70" customFormat="1" ht="18.75" customHeight="1">
      <c r="A281" s="95" t="s">
        <v>13</v>
      </c>
      <c r="B281" s="94">
        <v>0</v>
      </c>
      <c r="C281" s="72">
        <f>VLOOKUP(A281,[3]Sheet2!$A$1:$C$1164,3,FALSE)</f>
        <v>0</v>
      </c>
      <c r="D281" s="73">
        <v>0</v>
      </c>
      <c r="E281" s="73">
        <f>'[2]表二 (支出分县区过渡表)'!B279</f>
        <v>100</v>
      </c>
      <c r="F281" s="74"/>
      <c r="G281" s="92"/>
    </row>
    <row r="282" spans="1:9" s="70" customFormat="1" ht="18.75" customHeight="1">
      <c r="A282" s="95" t="s">
        <v>135</v>
      </c>
      <c r="B282" s="96">
        <v>99</v>
      </c>
      <c r="C282" s="72">
        <f>VLOOKUP(A282,[3]Sheet2!$A$1:$C$1164,3,FALSE)</f>
        <v>100</v>
      </c>
      <c r="D282" s="73">
        <v>417</v>
      </c>
      <c r="E282" s="73">
        <f>'[2]表二 (支出分县区过渡表)'!B280</f>
        <v>1164.51</v>
      </c>
      <c r="F282" s="74">
        <f>IF(C282=0,"不可比",D282/C282*100)</f>
        <v>417</v>
      </c>
      <c r="G282" s="92">
        <f t="shared" ref="G282:G330" si="5">(D282-B282)/B282</f>
        <v>3.2121212121212119</v>
      </c>
    </row>
    <row r="283" spans="1:9" s="70" customFormat="1" ht="18.75" customHeight="1">
      <c r="A283" s="71" t="s">
        <v>136</v>
      </c>
      <c r="B283" s="96">
        <v>1423</v>
      </c>
      <c r="C283" s="72">
        <f>VLOOKUP(A283,[3]Sheet2!$A$1:$C$1164,3,FALSE)</f>
        <v>1150</v>
      </c>
      <c r="D283" s="73">
        <f>SUM(D284:D291)</f>
        <v>1632</v>
      </c>
      <c r="E283" s="73">
        <f>'[2]表二 (支出分县区过渡表)'!B281</f>
        <v>1043.51</v>
      </c>
      <c r="F283" s="74">
        <f>IF(C283=0,"不可比",D283/C283*100)</f>
        <v>141.91304347826085</v>
      </c>
      <c r="G283" s="92">
        <f t="shared" si="5"/>
        <v>0.14687280393534785</v>
      </c>
    </row>
    <row r="284" spans="1:9" s="70" customFormat="1" ht="18.75" customHeight="1">
      <c r="A284" s="93" t="s">
        <v>4</v>
      </c>
      <c r="B284" s="96">
        <v>958</v>
      </c>
      <c r="C284" s="72">
        <v>1029</v>
      </c>
      <c r="D284" s="73">
        <v>717</v>
      </c>
      <c r="E284" s="73">
        <f>'[2]表二 (支出分县区过渡表)'!B282</f>
        <v>6</v>
      </c>
      <c r="F284" s="74">
        <f>IF(C284=0,"不可比",D284/C284*100)</f>
        <v>69.679300291545189</v>
      </c>
      <c r="G284" s="92">
        <f t="shared" si="5"/>
        <v>-0.25156576200417535</v>
      </c>
    </row>
    <row r="285" spans="1:9" s="70" customFormat="1" ht="18.75" customHeight="1">
      <c r="A285" s="93" t="s">
        <v>5</v>
      </c>
      <c r="B285" s="72">
        <v>27</v>
      </c>
      <c r="C285" s="72">
        <v>6</v>
      </c>
      <c r="D285" s="73">
        <v>21</v>
      </c>
      <c r="E285" s="73">
        <f>'[2]表二 (支出分县区过渡表)'!B283</f>
        <v>0</v>
      </c>
      <c r="F285" s="74">
        <f>IF(C285=0,"不可比",D285/C285*100)</f>
        <v>350</v>
      </c>
      <c r="G285" s="92">
        <f t="shared" si="5"/>
        <v>-0.22222222222222221</v>
      </c>
    </row>
    <row r="286" spans="1:9" s="70" customFormat="1" ht="18.75" customHeight="1">
      <c r="A286" s="93" t="s">
        <v>6</v>
      </c>
      <c r="B286" s="94">
        <v>0</v>
      </c>
      <c r="C286" s="72">
        <f>VLOOKUP(A286,[3]Sheet2!$A$1:$C$1164,3,FALSE)</f>
        <v>0</v>
      </c>
      <c r="D286" s="73">
        <v>0</v>
      </c>
      <c r="E286" s="73">
        <f>'[2]表二 (支出分县区过渡表)'!B284</f>
        <v>0</v>
      </c>
      <c r="F286" s="74"/>
      <c r="G286" s="92"/>
    </row>
    <row r="287" spans="1:9" s="70" customFormat="1" ht="18.75" customHeight="1">
      <c r="A287" s="95" t="s">
        <v>137</v>
      </c>
      <c r="B287" s="99">
        <v>14</v>
      </c>
      <c r="C287" s="72">
        <f>VLOOKUP(A287,[3]Sheet2!$A$1:$C$1164,3,FALSE)</f>
        <v>0</v>
      </c>
      <c r="D287" s="73">
        <v>61</v>
      </c>
      <c r="E287" s="73">
        <f>'[2]表二 (支出分县区过渡表)'!B285</f>
        <v>15</v>
      </c>
      <c r="F287" s="74" t="s">
        <v>1046</v>
      </c>
      <c r="G287" s="92">
        <f t="shared" si="5"/>
        <v>3.3571428571428572</v>
      </c>
    </row>
    <row r="288" spans="1:9" s="70" customFormat="1" ht="18.75" customHeight="1">
      <c r="A288" s="95" t="s">
        <v>138</v>
      </c>
      <c r="B288" s="99">
        <v>88</v>
      </c>
      <c r="C288" s="72">
        <f>VLOOKUP(A288,[3]Sheet2!$A$1:$C$1164,3,FALSE)</f>
        <v>15</v>
      </c>
      <c r="D288" s="73">
        <v>281</v>
      </c>
      <c r="E288" s="73">
        <f>'[2]表二 (支出分县区过渡表)'!B286</f>
        <v>0</v>
      </c>
      <c r="F288" s="74">
        <f>IF(C288=0,"不可比",D288/C288*100)</f>
        <v>1873.3333333333335</v>
      </c>
      <c r="G288" s="92">
        <f t="shared" si="5"/>
        <v>2.1931818181818183</v>
      </c>
    </row>
    <row r="289" spans="1:7" s="70" customFormat="1" ht="18.75" customHeight="1">
      <c r="A289" s="95" t="s">
        <v>139</v>
      </c>
      <c r="B289" s="96">
        <v>25</v>
      </c>
      <c r="C289" s="72">
        <v>0</v>
      </c>
      <c r="D289" s="73">
        <v>130</v>
      </c>
      <c r="E289" s="73">
        <f>'[2]表二 (支出分县区过渡表)'!B287</f>
        <v>0</v>
      </c>
      <c r="F289" s="74" t="s">
        <v>1046</v>
      </c>
      <c r="G289" s="92">
        <f t="shared" si="5"/>
        <v>4.2</v>
      </c>
    </row>
    <row r="290" spans="1:7" s="70" customFormat="1" ht="18.75" customHeight="1">
      <c r="A290" s="93" t="s">
        <v>13</v>
      </c>
      <c r="B290" s="96">
        <v>0</v>
      </c>
      <c r="C290" s="72">
        <f>VLOOKUP(A290,[3]Sheet2!$A$1:$C$1164,3,FALSE)</f>
        <v>0</v>
      </c>
      <c r="D290" s="73">
        <v>0</v>
      </c>
      <c r="E290" s="73">
        <f>'[2]表二 (支出分县区过渡表)'!B288</f>
        <v>100</v>
      </c>
      <c r="F290" s="74"/>
      <c r="G290" s="92"/>
    </row>
    <row r="291" spans="1:7" s="70" customFormat="1" ht="18.75" customHeight="1">
      <c r="A291" s="93" t="s">
        <v>140</v>
      </c>
      <c r="B291" s="96">
        <v>311</v>
      </c>
      <c r="C291" s="72">
        <f>VLOOKUP(A291,[3]Sheet2!$A$1:$C$1164,3,FALSE)</f>
        <v>100</v>
      </c>
      <c r="D291" s="73">
        <v>422</v>
      </c>
      <c r="E291" s="73">
        <f>'[2]表二 (支出分县区过渡表)'!B289</f>
        <v>637.97</v>
      </c>
      <c r="F291" s="74">
        <f>IF(C291=0,"不可比",D291/C291*100)</f>
        <v>422</v>
      </c>
      <c r="G291" s="92">
        <f t="shared" si="5"/>
        <v>0.35691318327974275</v>
      </c>
    </row>
    <row r="292" spans="1:7" s="70" customFormat="1" ht="18.75" customHeight="1">
      <c r="A292" s="93" t="s">
        <v>141</v>
      </c>
      <c r="B292" s="96">
        <v>652</v>
      </c>
      <c r="C292" s="72">
        <f>VLOOKUP(A292,[3]Sheet2!$A$1:$C$1164,3,FALSE)</f>
        <v>493</v>
      </c>
      <c r="D292" s="73">
        <f>SUM(D293:D305)</f>
        <v>615</v>
      </c>
      <c r="E292" s="73">
        <f>'[2]表二 (支出分县区过渡表)'!B290</f>
        <v>528.97</v>
      </c>
      <c r="F292" s="74">
        <f>IF(C292=0,"不可比",D292/C292*100)</f>
        <v>124.74645030425964</v>
      </c>
      <c r="G292" s="92">
        <f t="shared" si="5"/>
        <v>-5.674846625766871E-2</v>
      </c>
    </row>
    <row r="293" spans="1:7" s="70" customFormat="1" ht="18.75" customHeight="1">
      <c r="A293" s="95" t="s">
        <v>4</v>
      </c>
      <c r="B293" s="96">
        <v>345</v>
      </c>
      <c r="C293" s="72">
        <v>384</v>
      </c>
      <c r="D293" s="73">
        <v>379</v>
      </c>
      <c r="E293" s="73">
        <f>'[2]表二 (支出分县区过渡表)'!B291</f>
        <v>45</v>
      </c>
      <c r="F293" s="74">
        <f>IF(C293=0,"不可比",D293/C293*100)</f>
        <v>98.697916666666657</v>
      </c>
      <c r="G293" s="92">
        <f t="shared" si="5"/>
        <v>9.8550724637681164E-2</v>
      </c>
    </row>
    <row r="294" spans="1:7" s="70" customFormat="1" ht="18.75" customHeight="1">
      <c r="A294" s="95" t="s">
        <v>5</v>
      </c>
      <c r="B294" s="94">
        <v>65</v>
      </c>
      <c r="C294" s="72">
        <v>45</v>
      </c>
      <c r="D294" s="73">
        <v>0</v>
      </c>
      <c r="E294" s="73">
        <f>'[2]表二 (支出分县区过渡表)'!B292</f>
        <v>0</v>
      </c>
      <c r="F294" s="74" t="s">
        <v>1048</v>
      </c>
      <c r="G294" s="92">
        <f t="shared" si="5"/>
        <v>-1</v>
      </c>
    </row>
    <row r="295" spans="1:7" s="70" customFormat="1" ht="18.75" customHeight="1">
      <c r="A295" s="95" t="s">
        <v>6</v>
      </c>
      <c r="B295" s="94">
        <v>0</v>
      </c>
      <c r="C295" s="72">
        <f>VLOOKUP(A295,[3]Sheet2!$A$1:$C$1164,3,FALSE)</f>
        <v>0</v>
      </c>
      <c r="D295" s="73">
        <v>0</v>
      </c>
      <c r="E295" s="73">
        <f>'[2]表二 (支出分县区过渡表)'!B293</f>
        <v>5</v>
      </c>
      <c r="F295" s="74"/>
      <c r="G295" s="92"/>
    </row>
    <row r="296" spans="1:7" s="70" customFormat="1" ht="18.75" customHeight="1">
      <c r="A296" s="71" t="s">
        <v>142</v>
      </c>
      <c r="B296" s="94">
        <v>110</v>
      </c>
      <c r="C296" s="72">
        <f>VLOOKUP(A296,[3]Sheet2!$A$1:$C$1164,3,FALSE)</f>
        <v>5</v>
      </c>
      <c r="D296" s="73">
        <v>62</v>
      </c>
      <c r="E296" s="73">
        <f>'[2]表二 (支出分县区过渡表)'!B294</f>
        <v>1</v>
      </c>
      <c r="F296" s="74">
        <f>IF(C296=0,"不可比",D296/C296*100)</f>
        <v>1240</v>
      </c>
      <c r="G296" s="92">
        <f t="shared" si="5"/>
        <v>-0.43636363636363634</v>
      </c>
    </row>
    <row r="297" spans="1:7" s="70" customFormat="1" ht="18.75" customHeight="1">
      <c r="A297" s="93" t="s">
        <v>143</v>
      </c>
      <c r="B297" s="96">
        <v>3</v>
      </c>
      <c r="C297" s="72">
        <f>VLOOKUP(A297,[3]Sheet2!$A$1:$C$1164,3,FALSE)</f>
        <v>1</v>
      </c>
      <c r="D297" s="73">
        <v>4</v>
      </c>
      <c r="E297" s="73">
        <f>'[2]表二 (支出分县区过渡表)'!B295</f>
        <v>0</v>
      </c>
      <c r="F297" s="74">
        <f>IF(C297=0,"不可比",D297/C297*100)</f>
        <v>400</v>
      </c>
      <c r="G297" s="92">
        <f t="shared" si="5"/>
        <v>0.33333333333333331</v>
      </c>
    </row>
    <row r="298" spans="1:7" s="70" customFormat="1" ht="18.75" customHeight="1">
      <c r="A298" s="100" t="s">
        <v>1094</v>
      </c>
      <c r="B298" s="96">
        <v>0</v>
      </c>
      <c r="C298" s="72"/>
      <c r="D298" s="73">
        <v>0</v>
      </c>
      <c r="E298" s="73">
        <f>'[2]表二 (支出分县区过渡表)'!B296</f>
        <v>2</v>
      </c>
      <c r="F298" s="74"/>
      <c r="G298" s="92"/>
    </row>
    <row r="299" spans="1:7" s="70" customFormat="1" ht="18.75" customHeight="1">
      <c r="A299" s="100" t="s">
        <v>1095</v>
      </c>
      <c r="B299" s="96">
        <v>28</v>
      </c>
      <c r="C299" s="72">
        <v>2</v>
      </c>
      <c r="D299" s="73">
        <v>5</v>
      </c>
      <c r="E299" s="73">
        <f>'[2]表二 (支出分县区过渡表)'!B297</f>
        <v>0</v>
      </c>
      <c r="F299" s="74">
        <f>IF(C299=0,"不可比",D299/C299*100)</f>
        <v>250</v>
      </c>
      <c r="G299" s="92">
        <f t="shared" si="5"/>
        <v>-0.8214285714285714</v>
      </c>
    </row>
    <row r="300" spans="1:7" s="70" customFormat="1" ht="18.75" customHeight="1">
      <c r="A300" s="95" t="s">
        <v>1096</v>
      </c>
      <c r="B300" s="72">
        <v>0</v>
      </c>
      <c r="C300" s="72">
        <f>VLOOKUP(A300,[3]Sheet2!$A$1:$C$1164,3,FALSE)</f>
        <v>0</v>
      </c>
      <c r="D300" s="73">
        <v>0</v>
      </c>
      <c r="E300" s="73">
        <f>'[2]表二 (支出分县区过渡表)'!B298</f>
        <v>0</v>
      </c>
      <c r="F300" s="74"/>
      <c r="G300" s="92"/>
    </row>
    <row r="301" spans="1:7" s="70" customFormat="1" ht="18.75" customHeight="1">
      <c r="A301" s="95" t="s">
        <v>147</v>
      </c>
      <c r="B301" s="94">
        <v>39</v>
      </c>
      <c r="C301" s="72">
        <f>VLOOKUP(A301,[3]Sheet2!$A$1:$C$1164,3,FALSE)</f>
        <v>16</v>
      </c>
      <c r="D301" s="73">
        <v>17</v>
      </c>
      <c r="E301" s="73">
        <f>'[2]表二 (支出分县区过渡表)'!B299</f>
        <v>16</v>
      </c>
      <c r="F301" s="74">
        <f>IF(C301=0,"不可比",D301/C301*100)</f>
        <v>106.25</v>
      </c>
      <c r="G301" s="92">
        <f t="shared" si="5"/>
        <v>-0.5641025641025641</v>
      </c>
    </row>
    <row r="302" spans="1:7" s="70" customFormat="1" ht="18.75" customHeight="1">
      <c r="A302" s="95" t="s">
        <v>1097</v>
      </c>
      <c r="B302" s="94">
        <v>23</v>
      </c>
      <c r="C302" s="72">
        <f>VLOOKUP(A302,[3]Sheet2!$A$1:$C$1164,3,FALSE)</f>
        <v>4</v>
      </c>
      <c r="D302" s="73"/>
      <c r="E302" s="73">
        <f>'[2]表二 (支出分县区过渡表)'!B300</f>
        <v>0</v>
      </c>
      <c r="F302" s="74" t="s">
        <v>1048</v>
      </c>
      <c r="G302" s="92">
        <f t="shared" si="5"/>
        <v>-1</v>
      </c>
    </row>
    <row r="303" spans="1:7" s="70" customFormat="1" ht="18.75" customHeight="1">
      <c r="A303" s="95" t="s">
        <v>46</v>
      </c>
      <c r="B303" s="94">
        <v>0</v>
      </c>
      <c r="C303" s="72"/>
      <c r="D303" s="73"/>
      <c r="E303" s="73">
        <f>'[2]表二 (支出分县区过渡表)'!B301</f>
        <v>4</v>
      </c>
      <c r="F303" s="74"/>
      <c r="G303" s="92"/>
    </row>
    <row r="304" spans="1:7" s="70" customFormat="1" ht="18.75" customHeight="1">
      <c r="A304" s="95" t="s">
        <v>13</v>
      </c>
      <c r="B304" s="94"/>
      <c r="C304" s="72">
        <f>VLOOKUP(A304,[3]Sheet2!$A$1:$C$1164,3,FALSE)</f>
        <v>0</v>
      </c>
      <c r="D304" s="73"/>
      <c r="E304" s="73">
        <f>'[2]表二 (支出分县区过渡表)'!B302</f>
        <v>36</v>
      </c>
      <c r="F304" s="74"/>
      <c r="G304" s="92"/>
    </row>
    <row r="305" spans="1:7" s="70" customFormat="1" ht="18.75" customHeight="1">
      <c r="A305" s="93" t="s">
        <v>149</v>
      </c>
      <c r="B305" s="96">
        <v>39</v>
      </c>
      <c r="C305" s="72">
        <f>VLOOKUP(A305,[3]Sheet2!$A$1:$C$1164,3,FALSE)</f>
        <v>36</v>
      </c>
      <c r="D305" s="73">
        <v>148</v>
      </c>
      <c r="E305" s="73">
        <f>'[2]表二 (支出分县区过渡表)'!B303</f>
        <v>0</v>
      </c>
      <c r="F305" s="74">
        <f>IF(C305=0,"不可比",D305/C305*100)</f>
        <v>411.11111111111109</v>
      </c>
      <c r="G305" s="92">
        <f t="shared" si="5"/>
        <v>2.7948717948717947</v>
      </c>
    </row>
    <row r="306" spans="1:7" s="70" customFormat="1" ht="18.75" customHeight="1">
      <c r="A306" s="93" t="s">
        <v>150</v>
      </c>
      <c r="B306" s="96">
        <v>248</v>
      </c>
      <c r="C306" s="72">
        <f>VLOOKUP(A306,[3]Sheet2!$A$1:$C$1164,3,FALSE)</f>
        <v>0</v>
      </c>
      <c r="D306" s="73">
        <f>SUM(D307:D315)</f>
        <v>0</v>
      </c>
      <c r="E306" s="73" t="e">
        <f>'[2]表二 (支出分县区过渡表)'!B304</f>
        <v>#REF!</v>
      </c>
      <c r="F306" s="74"/>
      <c r="G306" s="92">
        <f t="shared" si="5"/>
        <v>-1</v>
      </c>
    </row>
    <row r="307" spans="1:7" s="70" customFormat="1" ht="18.75" customHeight="1">
      <c r="A307" s="93" t="s">
        <v>4</v>
      </c>
      <c r="B307" s="96"/>
      <c r="C307" s="72"/>
      <c r="D307" s="73"/>
      <c r="E307" s="73" t="e">
        <f>'[2]表二 (支出分县区过渡表)'!B305</f>
        <v>#REF!</v>
      </c>
      <c r="F307" s="74"/>
      <c r="G307" s="92"/>
    </row>
    <row r="308" spans="1:7" s="70" customFormat="1" ht="18.75" customHeight="1">
      <c r="A308" s="95" t="s">
        <v>5</v>
      </c>
      <c r="B308" s="94"/>
      <c r="C308" s="72">
        <f>VLOOKUP(A308,[3]Sheet2!$A$1:$C$1164,3,FALSE)</f>
        <v>0</v>
      </c>
      <c r="D308" s="73"/>
      <c r="E308" s="73" t="e">
        <f>'[2]表二 (支出分县区过渡表)'!B306</f>
        <v>#REF!</v>
      </c>
      <c r="F308" s="74"/>
      <c r="G308" s="92"/>
    </row>
    <row r="309" spans="1:7" s="70" customFormat="1" ht="18.75" customHeight="1">
      <c r="A309" s="95" t="s">
        <v>6</v>
      </c>
      <c r="B309" s="94">
        <v>0</v>
      </c>
      <c r="C309" s="72">
        <f>VLOOKUP(A309,[3]Sheet2!$A$1:$C$1164,3,FALSE)</f>
        <v>0</v>
      </c>
      <c r="D309" s="73"/>
      <c r="E309" s="73" t="e">
        <f>'[2]表二 (支出分县区过渡表)'!B307</f>
        <v>#REF!</v>
      </c>
      <c r="F309" s="74"/>
      <c r="G309" s="92"/>
    </row>
    <row r="310" spans="1:7" s="70" customFormat="1" ht="18.75" customHeight="1">
      <c r="A310" s="95" t="s">
        <v>151</v>
      </c>
      <c r="B310" s="94">
        <v>0</v>
      </c>
      <c r="C310" s="72">
        <v>0</v>
      </c>
      <c r="D310" s="73"/>
      <c r="E310" s="73" t="e">
        <f>'[2]表二 (支出分县区过渡表)'!B308</f>
        <v>#REF!</v>
      </c>
      <c r="F310" s="74"/>
      <c r="G310" s="92"/>
    </row>
    <row r="311" spans="1:7" s="70" customFormat="1" ht="18.75" customHeight="1">
      <c r="A311" s="71" t="s">
        <v>152</v>
      </c>
      <c r="B311" s="96">
        <v>0</v>
      </c>
      <c r="C311" s="72">
        <v>0</v>
      </c>
      <c r="D311" s="73"/>
      <c r="E311" s="73" t="e">
        <f>'[2]表二 (支出分县区过渡表)'!B309</f>
        <v>#REF!</v>
      </c>
      <c r="F311" s="74"/>
      <c r="G311" s="92"/>
    </row>
    <row r="312" spans="1:7" s="70" customFormat="1" ht="18.75" customHeight="1">
      <c r="A312" s="93" t="s">
        <v>153</v>
      </c>
      <c r="B312" s="96">
        <v>248</v>
      </c>
      <c r="C312" s="72">
        <v>0</v>
      </c>
      <c r="D312" s="73"/>
      <c r="E312" s="73" t="e">
        <f>'[2]表二 (支出分县区过渡表)'!B310</f>
        <v>#REF!</v>
      </c>
      <c r="F312" s="74"/>
      <c r="G312" s="92">
        <f t="shared" si="5"/>
        <v>-1</v>
      </c>
    </row>
    <row r="313" spans="1:7" s="70" customFormat="1" ht="18.75" customHeight="1">
      <c r="A313" s="93" t="s">
        <v>46</v>
      </c>
      <c r="B313" s="96">
        <v>0</v>
      </c>
      <c r="C313" s="72"/>
      <c r="D313" s="73"/>
      <c r="E313" s="73" t="e">
        <f>'[2]表二 (支出分县区过渡表)'!B311</f>
        <v>#REF!</v>
      </c>
      <c r="F313" s="74"/>
      <c r="G313" s="92"/>
    </row>
    <row r="314" spans="1:7" s="70" customFormat="1" ht="18.75" customHeight="1">
      <c r="A314" s="93" t="s">
        <v>13</v>
      </c>
      <c r="B314" s="96"/>
      <c r="C314" s="72">
        <f>VLOOKUP(A314,[3]Sheet2!$A$1:$C$1164,3,FALSE)</f>
        <v>0</v>
      </c>
      <c r="D314" s="73"/>
      <c r="E314" s="73" t="e">
        <f>'[2]表二 (支出分县区过渡表)'!B312</f>
        <v>#REF!</v>
      </c>
      <c r="F314" s="74"/>
      <c r="G314" s="92"/>
    </row>
    <row r="315" spans="1:7" s="70" customFormat="1" ht="18.75" customHeight="1">
      <c r="A315" s="93" t="s">
        <v>154</v>
      </c>
      <c r="B315" s="72">
        <v>0</v>
      </c>
      <c r="C315" s="72">
        <v>0</v>
      </c>
      <c r="D315" s="73"/>
      <c r="E315" s="73">
        <f>'[2]表二 (支出分县区过渡表)'!B313</f>
        <v>0</v>
      </c>
      <c r="F315" s="74"/>
      <c r="G315" s="92"/>
    </row>
    <row r="316" spans="1:7" s="70" customFormat="1" ht="18.75" customHeight="1">
      <c r="A316" s="95" t="s">
        <v>155</v>
      </c>
      <c r="B316" s="94"/>
      <c r="C316" s="72">
        <f>VLOOKUP(A316,[3]Sheet2!$A$1:$C$1164,3,FALSE)</f>
        <v>0</v>
      </c>
      <c r="D316" s="73">
        <f>SUM(D317:D325)</f>
        <v>0</v>
      </c>
      <c r="E316" s="73" t="e">
        <f>'[2]表二 (支出分县区过渡表)'!B314</f>
        <v>#REF!</v>
      </c>
      <c r="F316" s="74"/>
      <c r="G316" s="92"/>
    </row>
    <row r="317" spans="1:7" s="70" customFormat="1" ht="18.75" customHeight="1">
      <c r="A317" s="95" t="s">
        <v>4</v>
      </c>
      <c r="B317" s="94">
        <v>0</v>
      </c>
      <c r="C317" s="72"/>
      <c r="D317" s="73"/>
      <c r="E317" s="73" t="e">
        <f>'[2]表二 (支出分县区过渡表)'!B315</f>
        <v>#REF!</v>
      </c>
      <c r="F317" s="74"/>
      <c r="G317" s="92"/>
    </row>
    <row r="318" spans="1:7" s="70" customFormat="1" ht="18.75" customHeight="1">
      <c r="A318" s="95" t="s">
        <v>5</v>
      </c>
      <c r="B318" s="94">
        <v>0</v>
      </c>
      <c r="C318" s="72"/>
      <c r="D318" s="73"/>
      <c r="E318" s="73" t="e">
        <f>'[2]表二 (支出分县区过渡表)'!B316</f>
        <v>#REF!</v>
      </c>
      <c r="F318" s="74"/>
      <c r="G318" s="92"/>
    </row>
    <row r="319" spans="1:7" s="70" customFormat="1" ht="18.75" customHeight="1">
      <c r="A319" s="93" t="s">
        <v>6</v>
      </c>
      <c r="B319" s="96">
        <v>0</v>
      </c>
      <c r="C319" s="72"/>
      <c r="D319" s="73"/>
      <c r="E319" s="73" t="e">
        <f>'[2]表二 (支出分县区过渡表)'!B317</f>
        <v>#REF!</v>
      </c>
      <c r="F319" s="74"/>
      <c r="G319" s="92"/>
    </row>
    <row r="320" spans="1:7" s="70" customFormat="1" ht="18.75" customHeight="1">
      <c r="A320" s="93" t="s">
        <v>156</v>
      </c>
      <c r="B320" s="96">
        <v>0</v>
      </c>
      <c r="C320" s="72"/>
      <c r="D320" s="73"/>
      <c r="E320" s="73" t="e">
        <f>'[2]表二 (支出分县区过渡表)'!B318</f>
        <v>#REF!</v>
      </c>
      <c r="F320" s="74"/>
      <c r="G320" s="92"/>
    </row>
    <row r="321" spans="1:7" s="70" customFormat="1" ht="18.75" customHeight="1">
      <c r="A321" s="93" t="s">
        <v>157</v>
      </c>
      <c r="B321" s="96">
        <v>0</v>
      </c>
      <c r="C321" s="72"/>
      <c r="D321" s="73"/>
      <c r="E321" s="73" t="e">
        <f>'[2]表二 (支出分县区过渡表)'!B319</f>
        <v>#REF!</v>
      </c>
      <c r="F321" s="74"/>
      <c r="G321" s="92"/>
    </row>
    <row r="322" spans="1:7" s="70" customFormat="1" ht="18.75" customHeight="1">
      <c r="A322" s="95" t="s">
        <v>158</v>
      </c>
      <c r="B322" s="94"/>
      <c r="C322" s="72"/>
      <c r="D322" s="73"/>
      <c r="E322" s="73" t="e">
        <f>'[2]表二 (支出分县区过渡表)'!B320</f>
        <v>#REF!</v>
      </c>
      <c r="F322" s="74"/>
      <c r="G322" s="92"/>
    </row>
    <row r="323" spans="1:7" s="70" customFormat="1" ht="18.75" customHeight="1">
      <c r="A323" s="95" t="s">
        <v>46</v>
      </c>
      <c r="B323" s="94">
        <v>0</v>
      </c>
      <c r="C323" s="72"/>
      <c r="D323" s="73"/>
      <c r="E323" s="73" t="e">
        <f>'[2]表二 (支出分县区过渡表)'!B321</f>
        <v>#REF!</v>
      </c>
      <c r="F323" s="74"/>
      <c r="G323" s="92"/>
    </row>
    <row r="324" spans="1:7" s="70" customFormat="1" ht="18.75" customHeight="1">
      <c r="A324" s="95" t="s">
        <v>13</v>
      </c>
      <c r="B324" s="94">
        <v>0</v>
      </c>
      <c r="C324" s="72">
        <f>VLOOKUP(A324,[3]Sheet2!$A$1:$C$1164,3,FALSE)</f>
        <v>0</v>
      </c>
      <c r="D324" s="73"/>
      <c r="E324" s="73" t="e">
        <f>'[2]表二 (支出分县区过渡表)'!B322</f>
        <v>#REF!</v>
      </c>
      <c r="F324" s="74"/>
      <c r="G324" s="92"/>
    </row>
    <row r="325" spans="1:7" s="70" customFormat="1" ht="18.75" customHeight="1">
      <c r="A325" s="95" t="s">
        <v>159</v>
      </c>
      <c r="B325" s="96">
        <v>0</v>
      </c>
      <c r="C325" s="72">
        <v>0</v>
      </c>
      <c r="D325" s="73"/>
      <c r="E325" s="73">
        <f>'[2]表二 (支出分县区过渡表)'!B323</f>
        <v>0</v>
      </c>
      <c r="F325" s="74"/>
      <c r="G325" s="92"/>
    </row>
    <row r="326" spans="1:7" s="70" customFormat="1" ht="18.75" customHeight="1">
      <c r="A326" s="71" t="s">
        <v>160</v>
      </c>
      <c r="B326" s="94">
        <v>0</v>
      </c>
      <c r="C326" s="72"/>
      <c r="D326" s="73">
        <f>SUM(D327:D333)</f>
        <v>0</v>
      </c>
      <c r="E326" s="73" t="e">
        <f>'[2]表二 (支出分县区过渡表)'!B324</f>
        <v>#REF!</v>
      </c>
      <c r="F326" s="74"/>
      <c r="G326" s="92"/>
    </row>
    <row r="327" spans="1:7" s="70" customFormat="1" ht="18.75" customHeight="1">
      <c r="A327" s="93" t="s">
        <v>4</v>
      </c>
      <c r="B327" s="96">
        <v>0</v>
      </c>
      <c r="C327" s="72"/>
      <c r="D327" s="73"/>
      <c r="E327" s="73" t="e">
        <f>'[2]表二 (支出分县区过渡表)'!B325</f>
        <v>#REF!</v>
      </c>
      <c r="F327" s="74"/>
      <c r="G327" s="92"/>
    </row>
    <row r="328" spans="1:7" s="70" customFormat="1" ht="18.75" customHeight="1">
      <c r="A328" s="93" t="s">
        <v>5</v>
      </c>
      <c r="B328" s="94">
        <v>0</v>
      </c>
      <c r="C328" s="72"/>
      <c r="D328" s="73"/>
      <c r="E328" s="73" t="e">
        <f>'[2]表二 (支出分县区过渡表)'!B326</f>
        <v>#REF!</v>
      </c>
      <c r="F328" s="74"/>
      <c r="G328" s="92"/>
    </row>
    <row r="329" spans="1:7" s="70" customFormat="1" ht="18.75" customHeight="1">
      <c r="A329" s="93" t="s">
        <v>6</v>
      </c>
      <c r="B329" s="94">
        <v>0</v>
      </c>
      <c r="C329" s="72"/>
      <c r="D329" s="73"/>
      <c r="E329" s="73" t="e">
        <f>'[2]表二 (支出分县区过渡表)'!B327</f>
        <v>#REF!</v>
      </c>
      <c r="F329" s="74"/>
      <c r="G329" s="92"/>
    </row>
    <row r="330" spans="1:7" s="70" customFormat="1" ht="18.75" customHeight="1">
      <c r="A330" s="95" t="s">
        <v>161</v>
      </c>
      <c r="B330" s="99">
        <v>0</v>
      </c>
      <c r="C330" s="72"/>
      <c r="D330" s="73"/>
      <c r="E330" s="73" t="e">
        <f>'[2]表二 (支出分县区过渡表)'!B328</f>
        <v>#REF!</v>
      </c>
      <c r="F330" s="74"/>
      <c r="G330" s="92"/>
    </row>
    <row r="331" spans="1:7" s="70" customFormat="1" ht="18.75" customHeight="1">
      <c r="A331" s="95" t="s">
        <v>162</v>
      </c>
      <c r="B331" s="99">
        <v>0</v>
      </c>
      <c r="C331" s="72"/>
      <c r="D331" s="73"/>
      <c r="E331" s="73" t="e">
        <f>'[2]表二 (支出分县区过渡表)'!B329</f>
        <v>#REF!</v>
      </c>
      <c r="F331" s="74"/>
      <c r="G331" s="92"/>
    </row>
    <row r="332" spans="1:7" s="70" customFormat="1" ht="18.75" customHeight="1">
      <c r="A332" s="95" t="s">
        <v>13</v>
      </c>
      <c r="B332" s="72">
        <v>0</v>
      </c>
      <c r="C332" s="72"/>
      <c r="D332" s="73"/>
      <c r="E332" s="73" t="e">
        <f>'[2]表二 (支出分县区过渡表)'!B330</f>
        <v>#REF!</v>
      </c>
      <c r="F332" s="74"/>
      <c r="G332" s="92"/>
    </row>
    <row r="333" spans="1:7" s="70" customFormat="1" ht="18.75" customHeight="1">
      <c r="A333" s="93" t="s">
        <v>163</v>
      </c>
      <c r="B333" s="96">
        <v>0</v>
      </c>
      <c r="C333" s="72">
        <v>0</v>
      </c>
      <c r="D333" s="73"/>
      <c r="E333" s="73">
        <f>'[2]表二 (支出分县区过渡表)'!B331</f>
        <v>0</v>
      </c>
      <c r="F333" s="74"/>
      <c r="G333" s="92"/>
    </row>
    <row r="334" spans="1:7" s="70" customFormat="1" ht="18.75" customHeight="1">
      <c r="A334" s="93" t="s">
        <v>164</v>
      </c>
      <c r="B334" s="94">
        <v>0</v>
      </c>
      <c r="C334" s="72"/>
      <c r="D334" s="73">
        <f>SUM(D335:D339)</f>
        <v>0</v>
      </c>
      <c r="E334" s="73" t="e">
        <f>'[2]表二 (支出分县区过渡表)'!B332</f>
        <v>#REF!</v>
      </c>
      <c r="F334" s="74"/>
      <c r="G334" s="92"/>
    </row>
    <row r="335" spans="1:7" s="70" customFormat="1" ht="18.75" customHeight="1">
      <c r="A335" s="93" t="s">
        <v>4</v>
      </c>
      <c r="B335" s="94">
        <v>0</v>
      </c>
      <c r="C335" s="72"/>
      <c r="D335" s="73"/>
      <c r="E335" s="73" t="e">
        <f>'[2]表二 (支出分县区过渡表)'!B333</f>
        <v>#REF!</v>
      </c>
      <c r="F335" s="74"/>
      <c r="G335" s="92"/>
    </row>
    <row r="336" spans="1:7" s="70" customFormat="1" ht="18.75" customHeight="1">
      <c r="A336" s="95" t="s">
        <v>5</v>
      </c>
      <c r="B336" s="94">
        <v>0</v>
      </c>
      <c r="C336" s="72"/>
      <c r="D336" s="73"/>
      <c r="E336" s="73" t="e">
        <f>'[2]表二 (支出分县区过渡表)'!B334</f>
        <v>#REF!</v>
      </c>
      <c r="F336" s="74"/>
      <c r="G336" s="92"/>
    </row>
    <row r="337" spans="1:7" s="70" customFormat="1" ht="18.75" customHeight="1">
      <c r="A337" s="93" t="s">
        <v>46</v>
      </c>
      <c r="B337" s="96">
        <v>0</v>
      </c>
      <c r="C337" s="72"/>
      <c r="D337" s="73"/>
      <c r="E337" s="73" t="e">
        <f>'[2]表二 (支出分县区过渡表)'!B335</f>
        <v>#REF!</v>
      </c>
      <c r="F337" s="74"/>
      <c r="G337" s="92"/>
    </row>
    <row r="338" spans="1:7" s="70" customFormat="1" ht="18.75" customHeight="1">
      <c r="A338" s="95" t="s">
        <v>1098</v>
      </c>
      <c r="B338" s="94">
        <v>0</v>
      </c>
      <c r="C338" s="72"/>
      <c r="D338" s="73"/>
      <c r="E338" s="73" t="e">
        <f>'[2]表二 (支出分县区过渡表)'!B336</f>
        <v>#REF!</v>
      </c>
      <c r="F338" s="74"/>
      <c r="G338" s="92"/>
    </row>
    <row r="339" spans="1:7" s="70" customFormat="1" ht="18.75" customHeight="1">
      <c r="A339" s="93" t="s">
        <v>165</v>
      </c>
      <c r="B339" s="94">
        <v>0</v>
      </c>
      <c r="C339" s="72"/>
      <c r="D339" s="73"/>
      <c r="E339" s="73">
        <f>'[2]表二 (支出分县区过渡表)'!B337</f>
        <v>0</v>
      </c>
      <c r="F339" s="74"/>
      <c r="G339" s="92"/>
    </row>
    <row r="340" spans="1:7" s="70" customFormat="1" ht="18.75" customHeight="1">
      <c r="A340" s="93" t="s">
        <v>1099</v>
      </c>
      <c r="B340" s="94">
        <v>7750</v>
      </c>
      <c r="C340" s="72">
        <f>VLOOKUP(A340,[3]Sheet2!$A$1:$C$1164,3,FALSE)</f>
        <v>3418</v>
      </c>
      <c r="D340" s="73">
        <f>D341+D342</f>
        <v>7688</v>
      </c>
      <c r="E340" s="73" t="e">
        <f>'[2]表二 (支出分县区过渡表)'!B338</f>
        <v>#REF!</v>
      </c>
      <c r="F340" s="74">
        <f>IF(C340=0,"不可比",D340/C340*100)</f>
        <v>224.92685781158573</v>
      </c>
      <c r="G340" s="92">
        <f t="shared" ref="G340:G392" si="6">(D340-B340)/B340</f>
        <v>-8.0000000000000002E-3</v>
      </c>
    </row>
    <row r="341" spans="1:7" s="70" customFormat="1" ht="18.75" customHeight="1">
      <c r="A341" s="100" t="s">
        <v>1100</v>
      </c>
      <c r="B341" s="96">
        <v>0</v>
      </c>
      <c r="C341" s="72"/>
      <c r="D341" s="73"/>
      <c r="E341" s="73" t="e">
        <f>'[2]表二 (支出分县区过渡表)'!B339</f>
        <v>#REF!</v>
      </c>
      <c r="F341" s="74"/>
      <c r="G341" s="92"/>
    </row>
    <row r="342" spans="1:7" s="70" customFormat="1" ht="18.75" customHeight="1">
      <c r="A342" s="100" t="s">
        <v>1101</v>
      </c>
      <c r="B342" s="96">
        <v>7750</v>
      </c>
      <c r="C342" s="72">
        <f>VLOOKUP(A342,[3]Sheet2!$A$1:$C$1164,3,FALSE)</f>
        <v>3418</v>
      </c>
      <c r="D342" s="73">
        <v>7688</v>
      </c>
      <c r="E342" s="73">
        <f>'[2]表二 (支出分县区过渡表)'!B340</f>
        <v>37040.99</v>
      </c>
      <c r="F342" s="74">
        <f>IF(C342=0,"不可比",D342/C342*100)</f>
        <v>224.92685781158573</v>
      </c>
      <c r="G342" s="92">
        <f t="shared" si="6"/>
        <v>-8.0000000000000002E-3</v>
      </c>
    </row>
    <row r="343" spans="1:7" s="70" customFormat="1" ht="18.75" customHeight="1">
      <c r="A343" s="71" t="s">
        <v>166</v>
      </c>
      <c r="B343" s="94">
        <v>45630</v>
      </c>
      <c r="C343" s="72">
        <f>VLOOKUP(A343,[3]Sheet2!$A$1:$C$1164,3,FALSE)</f>
        <v>31232</v>
      </c>
      <c r="D343" s="73">
        <f>D344+D349+D356+D362+D368+D372+D376+D380+D386+D393</f>
        <v>48367</v>
      </c>
      <c r="E343" s="73">
        <f>'[2]表二 (支出分县区过渡表)'!B341</f>
        <v>594.74</v>
      </c>
      <c r="F343" s="74">
        <f>IF(C343=0,"不可比",D343/C343*100)</f>
        <v>154.86360143442624</v>
      </c>
      <c r="G343" s="92">
        <f t="shared" si="6"/>
        <v>5.9982467674775365E-2</v>
      </c>
    </row>
    <row r="344" spans="1:7" s="70" customFormat="1" ht="18.75" customHeight="1">
      <c r="A344" s="95" t="s">
        <v>167</v>
      </c>
      <c r="B344" s="94">
        <v>394</v>
      </c>
      <c r="C344" s="72">
        <f>VLOOKUP(A344,[3]Sheet2!$A$1:$C$1164,3,FALSE)</f>
        <v>532</v>
      </c>
      <c r="D344" s="73">
        <f>SUM(D345:D348)</f>
        <v>661</v>
      </c>
      <c r="E344" s="73">
        <f>'[2]表二 (支出分县区过渡表)'!B342</f>
        <v>530.74</v>
      </c>
      <c r="F344" s="74">
        <f>IF(C344=0,"不可比",D344/C344*100)</f>
        <v>124.24812030075188</v>
      </c>
      <c r="G344" s="92">
        <f t="shared" si="6"/>
        <v>0.67766497461928932</v>
      </c>
    </row>
    <row r="345" spans="1:7" s="70" customFormat="1" ht="18.75" customHeight="1">
      <c r="A345" s="93" t="s">
        <v>4</v>
      </c>
      <c r="B345" s="94">
        <v>345</v>
      </c>
      <c r="C345" s="72">
        <v>480</v>
      </c>
      <c r="D345" s="73">
        <v>612</v>
      </c>
      <c r="E345" s="73">
        <f>'[2]表二 (支出分县区过渡表)'!B343</f>
        <v>12</v>
      </c>
      <c r="F345" s="74">
        <f>IF(C345=0,"不可比",D345/C345*100)</f>
        <v>127.49999999999999</v>
      </c>
      <c r="G345" s="92">
        <f t="shared" si="6"/>
        <v>0.77391304347826084</v>
      </c>
    </row>
    <row r="346" spans="1:7" s="70" customFormat="1" ht="18.75" customHeight="1">
      <c r="A346" s="93" t="s">
        <v>5</v>
      </c>
      <c r="B346" s="94">
        <v>0</v>
      </c>
      <c r="C346" s="72">
        <f>VLOOKUP(A346,[3]Sheet2!$A$1:$C$1164,3,FALSE)</f>
        <v>0</v>
      </c>
      <c r="D346" s="73">
        <v>12</v>
      </c>
      <c r="E346" s="73">
        <f>'[2]表二 (支出分县区过渡表)'!B344</f>
        <v>0</v>
      </c>
      <c r="F346" s="74" t="s">
        <v>1046</v>
      </c>
      <c r="G346" s="92"/>
    </row>
    <row r="347" spans="1:7" s="70" customFormat="1" ht="18.75" customHeight="1">
      <c r="A347" s="93" t="s">
        <v>6</v>
      </c>
      <c r="B347" s="94">
        <v>0</v>
      </c>
      <c r="C347" s="72">
        <f>VLOOKUP(A347,[3]Sheet2!$A$1:$C$1164,3,FALSE)</f>
        <v>0</v>
      </c>
      <c r="D347" s="73"/>
      <c r="E347" s="73">
        <f>'[2]表二 (支出分县区过渡表)'!B345</f>
        <v>52</v>
      </c>
      <c r="F347" s="74"/>
      <c r="G347" s="92"/>
    </row>
    <row r="348" spans="1:7" s="70" customFormat="1" ht="18.75" customHeight="1">
      <c r="A348" s="95" t="s">
        <v>168</v>
      </c>
      <c r="B348" s="96">
        <v>49</v>
      </c>
      <c r="C348" s="72">
        <f>VLOOKUP(A348,[3]Sheet2!$A$1:$C$1164,3,FALSE)</f>
        <v>52</v>
      </c>
      <c r="D348" s="73">
        <v>37</v>
      </c>
      <c r="E348" s="73">
        <f>'[2]表二 (支出分县区过渡表)'!B346</f>
        <v>32371.61</v>
      </c>
      <c r="F348" s="74">
        <f t="shared" ref="F348:F353" si="7">IF(C348=0,"不可比",D348/C348*100)</f>
        <v>71.15384615384616</v>
      </c>
      <c r="G348" s="92">
        <f t="shared" si="6"/>
        <v>-0.24489795918367346</v>
      </c>
    </row>
    <row r="349" spans="1:7" s="70" customFormat="1" ht="18.75" customHeight="1">
      <c r="A349" s="93" t="s">
        <v>169</v>
      </c>
      <c r="B349" s="96">
        <v>36734</v>
      </c>
      <c r="C349" s="72">
        <f>VLOOKUP(A349,[3]Sheet2!$A$1:$C$1164,3,FALSE)</f>
        <v>22984</v>
      </c>
      <c r="D349" s="73">
        <f>SUM(D350:D355)</f>
        <v>30779</v>
      </c>
      <c r="E349" s="73">
        <f>'[2]表二 (支出分县区过渡表)'!B347</f>
        <v>2613.83</v>
      </c>
      <c r="F349" s="74">
        <f t="shared" si="7"/>
        <v>133.91489731987468</v>
      </c>
      <c r="G349" s="92">
        <f t="shared" si="6"/>
        <v>-0.16211139543746939</v>
      </c>
    </row>
    <row r="350" spans="1:7" s="70" customFormat="1" ht="18.75" customHeight="1">
      <c r="A350" s="93" t="s">
        <v>170</v>
      </c>
      <c r="B350" s="72">
        <v>3192</v>
      </c>
      <c r="C350" s="72">
        <f>VLOOKUP(A350,[3]Sheet2!$A$1:$C$1164,3,FALSE)</f>
        <v>2215</v>
      </c>
      <c r="D350" s="73">
        <v>4594</v>
      </c>
      <c r="E350" s="73">
        <f>'[2]表二 (支出分县区过渡表)'!B348</f>
        <v>13959.27</v>
      </c>
      <c r="F350" s="74">
        <f t="shared" si="7"/>
        <v>207.40406320541763</v>
      </c>
      <c r="G350" s="92">
        <f t="shared" si="6"/>
        <v>0.43922305764411029</v>
      </c>
    </row>
    <row r="351" spans="1:7" s="70" customFormat="1" ht="18.75" customHeight="1">
      <c r="A351" s="93" t="s">
        <v>171</v>
      </c>
      <c r="B351" s="94">
        <v>15151</v>
      </c>
      <c r="C351" s="72">
        <f>VLOOKUP(A351,[3]Sheet2!$A$1:$C$1164,3,FALSE)</f>
        <v>10704</v>
      </c>
      <c r="D351" s="73">
        <v>17560</v>
      </c>
      <c r="E351" s="73">
        <f>'[2]表二 (支出分县区过渡表)'!B349</f>
        <v>9377.16</v>
      </c>
      <c r="F351" s="74">
        <f t="shared" si="7"/>
        <v>164.05082212257099</v>
      </c>
      <c r="G351" s="92">
        <f t="shared" si="6"/>
        <v>0.1589994059798033</v>
      </c>
    </row>
    <row r="352" spans="1:7" s="70" customFormat="1" ht="18.75" customHeight="1">
      <c r="A352" s="95" t="s">
        <v>172</v>
      </c>
      <c r="B352" s="94">
        <v>9820</v>
      </c>
      <c r="C352" s="72">
        <f>VLOOKUP(A352,[3]Sheet2!$A$1:$C$1164,3,FALSE)</f>
        <v>5732</v>
      </c>
      <c r="D352" s="73">
        <v>4192</v>
      </c>
      <c r="E352" s="73">
        <f>'[2]表二 (支出分县区过渡表)'!B350</f>
        <v>3488.13</v>
      </c>
      <c r="F352" s="74">
        <f t="shared" si="7"/>
        <v>73.133286810886261</v>
      </c>
      <c r="G352" s="92">
        <f t="shared" si="6"/>
        <v>-0.57311608961303462</v>
      </c>
    </row>
    <row r="353" spans="1:7" s="70" customFormat="1" ht="18.75" customHeight="1">
      <c r="A353" s="95" t="s">
        <v>173</v>
      </c>
      <c r="B353" s="94">
        <v>5816</v>
      </c>
      <c r="C353" s="72">
        <f>VLOOKUP(A353,[3]Sheet2!$A$1:$C$1164,3,FALSE)</f>
        <v>4283</v>
      </c>
      <c r="D353" s="73">
        <v>4065</v>
      </c>
      <c r="E353" s="73">
        <f>'[2]表二 (支出分县区过渡表)'!B351</f>
        <v>0</v>
      </c>
      <c r="F353" s="74">
        <f t="shared" si="7"/>
        <v>94.910109736166234</v>
      </c>
      <c r="G353" s="92">
        <f t="shared" si="6"/>
        <v>-0.30106602475928473</v>
      </c>
    </row>
    <row r="354" spans="1:7" s="70" customFormat="1" ht="18.75" customHeight="1">
      <c r="A354" s="95" t="s">
        <v>174</v>
      </c>
      <c r="B354" s="96">
        <v>0</v>
      </c>
      <c r="C354" s="72">
        <v>0</v>
      </c>
      <c r="D354" s="73">
        <v>316</v>
      </c>
      <c r="E354" s="73">
        <f>'[2]表二 (支出分县区过渡表)'!B352</f>
        <v>2933.22</v>
      </c>
      <c r="F354" s="74" t="s">
        <v>1046</v>
      </c>
      <c r="G354" s="92"/>
    </row>
    <row r="355" spans="1:7" s="70" customFormat="1" ht="18.75" customHeight="1">
      <c r="A355" s="93" t="s">
        <v>177</v>
      </c>
      <c r="B355" s="96">
        <v>2755</v>
      </c>
      <c r="C355" s="72">
        <f>VLOOKUP(A355,[3]Sheet2!$A$1:$C$1164,3,FALSE)</f>
        <v>50</v>
      </c>
      <c r="D355" s="73">
        <v>52</v>
      </c>
      <c r="E355" s="73">
        <f>'[2]表二 (支出分县区过渡表)'!B353</f>
        <v>2036.08</v>
      </c>
      <c r="F355" s="74">
        <f>IF(C355=0,"不可比",D355/C355*100)</f>
        <v>104</v>
      </c>
      <c r="G355" s="92">
        <f t="shared" si="6"/>
        <v>-0.98112522686025405</v>
      </c>
    </row>
    <row r="356" spans="1:7" s="70" customFormat="1" ht="18.75" customHeight="1">
      <c r="A356" s="93" t="s">
        <v>178</v>
      </c>
      <c r="B356" s="96">
        <v>3008</v>
      </c>
      <c r="C356" s="72">
        <f>VLOOKUP(A356,[3]Sheet2!$A$1:$C$1164,3,FALSE)</f>
        <v>1809</v>
      </c>
      <c r="D356" s="73">
        <f>SUM(D357:D361)</f>
        <v>2299</v>
      </c>
      <c r="E356" s="73">
        <f>'[2]表二 (支出分县区过渡表)'!B354</f>
        <v>0</v>
      </c>
      <c r="F356" s="74">
        <f>IF(C356=0,"不可比",D356/C356*100)</f>
        <v>127.08678828081814</v>
      </c>
      <c r="G356" s="92">
        <f t="shared" si="6"/>
        <v>-0.23570478723404256</v>
      </c>
    </row>
    <row r="357" spans="1:7" s="70" customFormat="1" ht="18.75" customHeight="1">
      <c r="A357" s="93" t="s">
        <v>179</v>
      </c>
      <c r="B357" s="94"/>
      <c r="C357" s="72">
        <v>0</v>
      </c>
      <c r="D357" s="73">
        <v>0</v>
      </c>
      <c r="E357" s="73">
        <f>'[2]表二 (支出分县区过渡表)'!B355</f>
        <v>1678.08</v>
      </c>
      <c r="F357" s="74"/>
      <c r="G357" s="92"/>
    </row>
    <row r="358" spans="1:7" s="70" customFormat="1" ht="18.75" customHeight="1">
      <c r="A358" s="93" t="s">
        <v>1102</v>
      </c>
      <c r="B358" s="94">
        <v>1570</v>
      </c>
      <c r="C358" s="72">
        <f>VLOOKUP(A358,[3]Sheet2!$A$1:$C$1164,3,FALSE)</f>
        <v>1809</v>
      </c>
      <c r="D358" s="73">
        <v>1904</v>
      </c>
      <c r="E358" s="73">
        <f>'[2]表二 (支出分县区过渡表)'!B356</f>
        <v>8</v>
      </c>
      <c r="F358" s="74">
        <f>IF(C358=0,"不可比",D358/C358*100)</f>
        <v>105.25152017689332</v>
      </c>
      <c r="G358" s="92">
        <f t="shared" si="6"/>
        <v>0.21273885350318472</v>
      </c>
    </row>
    <row r="359" spans="1:7" s="70" customFormat="1" ht="18.75" customHeight="1">
      <c r="A359" s="93" t="s">
        <v>181</v>
      </c>
      <c r="B359" s="94">
        <v>0</v>
      </c>
      <c r="C359" s="72">
        <v>0</v>
      </c>
      <c r="D359" s="73">
        <v>8</v>
      </c>
      <c r="E359" s="73">
        <f>'[2]表二 (支出分县区过渡表)'!B357</f>
        <v>0</v>
      </c>
      <c r="F359" s="74" t="s">
        <v>1046</v>
      </c>
      <c r="G359" s="92"/>
    </row>
    <row r="360" spans="1:7" s="70" customFormat="1" ht="18.75" customHeight="1">
      <c r="A360" s="95" t="s">
        <v>183</v>
      </c>
      <c r="B360" s="96">
        <v>1433</v>
      </c>
      <c r="C360" s="72">
        <v>0</v>
      </c>
      <c r="D360" s="73">
        <v>0</v>
      </c>
      <c r="E360" s="73">
        <f>'[2]表二 (支出分县区过渡表)'!B358</f>
        <v>350</v>
      </c>
      <c r="F360" s="74"/>
      <c r="G360" s="92">
        <f t="shared" si="6"/>
        <v>-1</v>
      </c>
    </row>
    <row r="361" spans="1:7" s="70" customFormat="1" ht="18.75" customHeight="1">
      <c r="A361" s="95" t="s">
        <v>184</v>
      </c>
      <c r="B361" s="96">
        <v>5</v>
      </c>
      <c r="C361" s="72">
        <v>0</v>
      </c>
      <c r="D361" s="73">
        <v>387</v>
      </c>
      <c r="E361" s="73">
        <f>'[2]表二 (支出分县区过渡表)'!B359</f>
        <v>0</v>
      </c>
      <c r="F361" s="74" t="s">
        <v>1046</v>
      </c>
      <c r="G361" s="92">
        <f t="shared" si="6"/>
        <v>76.400000000000006</v>
      </c>
    </row>
    <row r="362" spans="1:7" s="70" customFormat="1" ht="18.75" customHeight="1">
      <c r="A362" s="71" t="s">
        <v>185</v>
      </c>
      <c r="B362" s="96"/>
      <c r="C362" s="72">
        <f>VLOOKUP(A362,[3]Sheet2!$A$1:$C$1164,3,FALSE)</f>
        <v>0</v>
      </c>
      <c r="D362" s="73">
        <f>SUM(D363:D367)</f>
        <v>0</v>
      </c>
      <c r="E362" s="73" t="e">
        <f>'[2]表二 (支出分县区过渡表)'!B360</f>
        <v>#REF!</v>
      </c>
      <c r="F362" s="74"/>
      <c r="G362" s="92"/>
    </row>
    <row r="363" spans="1:7" s="70" customFormat="1" ht="18.75" customHeight="1">
      <c r="A363" s="93" t="s">
        <v>186</v>
      </c>
      <c r="B363" s="72">
        <v>0</v>
      </c>
      <c r="C363" s="72">
        <v>0</v>
      </c>
      <c r="D363" s="73"/>
      <c r="E363" s="73" t="e">
        <f>'[2]表二 (支出分县区过渡表)'!B361</f>
        <v>#REF!</v>
      </c>
      <c r="F363" s="74"/>
      <c r="G363" s="92"/>
    </row>
    <row r="364" spans="1:7" s="70" customFormat="1" ht="18.75" customHeight="1">
      <c r="A364" s="93" t="s">
        <v>187</v>
      </c>
      <c r="B364" s="94"/>
      <c r="C364" s="72">
        <v>0</v>
      </c>
      <c r="D364" s="73"/>
      <c r="E364" s="73" t="e">
        <f>'[2]表二 (支出分县区过渡表)'!B362</f>
        <v>#REF!</v>
      </c>
      <c r="F364" s="74"/>
      <c r="G364" s="92"/>
    </row>
    <row r="365" spans="1:7" s="70" customFormat="1" ht="18.75" customHeight="1">
      <c r="A365" s="93" t="s">
        <v>188</v>
      </c>
      <c r="B365" s="94">
        <v>0</v>
      </c>
      <c r="C365" s="72">
        <v>0</v>
      </c>
      <c r="D365" s="73"/>
      <c r="E365" s="73" t="e">
        <f>'[2]表二 (支出分县区过渡表)'!B363</f>
        <v>#REF!</v>
      </c>
      <c r="F365" s="74"/>
      <c r="G365" s="92"/>
    </row>
    <row r="366" spans="1:7" s="70" customFormat="1" ht="18.75" customHeight="1">
      <c r="A366" s="95" t="s">
        <v>189</v>
      </c>
      <c r="B366" s="94">
        <v>0</v>
      </c>
      <c r="C366" s="72">
        <v>0</v>
      </c>
      <c r="D366" s="73"/>
      <c r="E366" s="73" t="e">
        <f>'[2]表二 (支出分县区过渡表)'!B364</f>
        <v>#REF!</v>
      </c>
      <c r="F366" s="74"/>
      <c r="G366" s="92"/>
    </row>
    <row r="367" spans="1:7" s="70" customFormat="1" ht="18.75" customHeight="1">
      <c r="A367" s="95" t="s">
        <v>190</v>
      </c>
      <c r="B367" s="96">
        <v>0</v>
      </c>
      <c r="C367" s="72">
        <v>0</v>
      </c>
      <c r="D367" s="73"/>
      <c r="E367" s="73">
        <f>'[2]表二 (支出分县区过渡表)'!B365</f>
        <v>0</v>
      </c>
      <c r="F367" s="74"/>
      <c r="G367" s="92"/>
    </row>
    <row r="368" spans="1:7" s="70" customFormat="1" ht="18.75" customHeight="1">
      <c r="A368" s="95" t="s">
        <v>191</v>
      </c>
      <c r="B368" s="96">
        <v>0</v>
      </c>
      <c r="C368" s="72">
        <f>VLOOKUP(A368,[3]Sheet2!$A$1:$C$1164,3,FALSE)</f>
        <v>0</v>
      </c>
      <c r="D368" s="73">
        <f>SUM(D369:D371)</f>
        <v>0</v>
      </c>
      <c r="E368" s="73" t="e">
        <f>'[2]表二 (支出分县区过渡表)'!B366</f>
        <v>#REF!</v>
      </c>
      <c r="F368" s="74"/>
      <c r="G368" s="92"/>
    </row>
    <row r="369" spans="1:7" s="70" customFormat="1" ht="18.75" customHeight="1">
      <c r="A369" s="93" t="s">
        <v>192</v>
      </c>
      <c r="B369" s="96">
        <v>0</v>
      </c>
      <c r="C369" s="72">
        <v>0</v>
      </c>
      <c r="D369" s="73"/>
      <c r="E369" s="73" t="e">
        <f>'[2]表二 (支出分县区过渡表)'!B367</f>
        <v>#REF!</v>
      </c>
      <c r="F369" s="74"/>
      <c r="G369" s="92"/>
    </row>
    <row r="370" spans="1:7" s="70" customFormat="1" ht="18.75" customHeight="1">
      <c r="A370" s="93" t="s">
        <v>193</v>
      </c>
      <c r="B370" s="94">
        <v>0</v>
      </c>
      <c r="C370" s="72">
        <v>0</v>
      </c>
      <c r="D370" s="73"/>
      <c r="E370" s="73" t="e">
        <f>'[2]表二 (支出分县区过渡表)'!B368</f>
        <v>#REF!</v>
      </c>
      <c r="F370" s="74"/>
      <c r="G370" s="92"/>
    </row>
    <row r="371" spans="1:7" s="70" customFormat="1" ht="18.75" customHeight="1">
      <c r="A371" s="93" t="s">
        <v>194</v>
      </c>
      <c r="B371" s="94">
        <v>0</v>
      </c>
      <c r="C371" s="72">
        <v>0</v>
      </c>
      <c r="D371" s="73"/>
      <c r="E371" s="73">
        <f>'[2]表二 (支出分县区过渡表)'!B369</f>
        <v>0</v>
      </c>
      <c r="F371" s="74"/>
      <c r="G371" s="92"/>
    </row>
    <row r="372" spans="1:7" s="70" customFormat="1" ht="18.75" customHeight="1">
      <c r="A372" s="95" t="s">
        <v>195</v>
      </c>
      <c r="B372" s="94">
        <v>0</v>
      </c>
      <c r="C372" s="72">
        <f>VLOOKUP(A372,[3]Sheet2!$A$1:$C$1164,3,FALSE)</f>
        <v>0</v>
      </c>
      <c r="D372" s="73">
        <f>SUM(D373:D375)</f>
        <v>0</v>
      </c>
      <c r="E372" s="73" t="e">
        <f>'[2]表二 (支出分县区过渡表)'!B370</f>
        <v>#REF!</v>
      </c>
      <c r="F372" s="74"/>
      <c r="G372" s="92"/>
    </row>
    <row r="373" spans="1:7" s="70" customFormat="1" ht="18.75" customHeight="1">
      <c r="A373" s="95" t="s">
        <v>1103</v>
      </c>
      <c r="B373" s="94">
        <v>0</v>
      </c>
      <c r="C373" s="72">
        <v>0</v>
      </c>
      <c r="D373" s="73"/>
      <c r="E373" s="73" t="e">
        <f>'[2]表二 (支出分县区过渡表)'!B371</f>
        <v>#REF!</v>
      </c>
      <c r="F373" s="74"/>
      <c r="G373" s="92"/>
    </row>
    <row r="374" spans="1:7" s="70" customFormat="1" ht="18.75" customHeight="1">
      <c r="A374" s="95" t="s">
        <v>1104</v>
      </c>
      <c r="B374" s="94">
        <v>0</v>
      </c>
      <c r="C374" s="72">
        <v>0</v>
      </c>
      <c r="D374" s="73"/>
      <c r="E374" s="73" t="e">
        <f>'[2]表二 (支出分县区过渡表)'!B372</f>
        <v>#REF!</v>
      </c>
      <c r="F374" s="74"/>
      <c r="G374" s="92"/>
    </row>
    <row r="375" spans="1:7" s="70" customFormat="1" ht="18.75" customHeight="1">
      <c r="A375" s="71" t="s">
        <v>196</v>
      </c>
      <c r="B375" s="96">
        <v>0</v>
      </c>
      <c r="C375" s="72">
        <v>0</v>
      </c>
      <c r="D375" s="73"/>
      <c r="E375" s="73">
        <f>'[2]表二 (支出分县区过渡表)'!B373</f>
        <v>0</v>
      </c>
      <c r="F375" s="74"/>
      <c r="G375" s="92"/>
    </row>
    <row r="376" spans="1:7" s="70" customFormat="1" ht="18.75" customHeight="1">
      <c r="A376" s="93" t="s">
        <v>1105</v>
      </c>
      <c r="B376" s="96">
        <v>122</v>
      </c>
      <c r="C376" s="72">
        <f>VLOOKUP(A376,[3]Sheet2!$A$1:$C$1164,3,FALSE)</f>
        <v>100</v>
      </c>
      <c r="D376" s="73">
        <f>SUM(D377:D379)</f>
        <v>150</v>
      </c>
      <c r="E376" s="73" t="e">
        <f>'[2]表二 (支出分县区过渡表)'!B374</f>
        <v>#REF!</v>
      </c>
      <c r="F376" s="74">
        <f>IF(C376=0,"不可比",D376/C376*100)</f>
        <v>150</v>
      </c>
      <c r="G376" s="92">
        <f t="shared" si="6"/>
        <v>0.22950819672131148</v>
      </c>
    </row>
    <row r="377" spans="1:7" s="70" customFormat="1" ht="18.75" customHeight="1">
      <c r="A377" s="93" t="s">
        <v>197</v>
      </c>
      <c r="B377" s="96">
        <v>122</v>
      </c>
      <c r="C377" s="72">
        <f>VLOOKUP(A377,[3]Sheet2!$A$1:$C$1164,3,FALSE)</f>
        <v>100</v>
      </c>
      <c r="D377" s="73">
        <v>150</v>
      </c>
      <c r="E377" s="73" t="e">
        <f>'[2]表二 (支出分县区过渡表)'!B375</f>
        <v>#REF!</v>
      </c>
      <c r="F377" s="74">
        <f>IF(C377=0,"不可比",D377/C377*100)</f>
        <v>150</v>
      </c>
      <c r="G377" s="92">
        <f t="shared" si="6"/>
        <v>0.22950819672131148</v>
      </c>
    </row>
    <row r="378" spans="1:7" s="70" customFormat="1" ht="18.75" customHeight="1">
      <c r="A378" s="93" t="s">
        <v>198</v>
      </c>
      <c r="B378" s="72">
        <v>0</v>
      </c>
      <c r="C378" s="72">
        <v>0</v>
      </c>
      <c r="D378" s="73"/>
      <c r="E378" s="73" t="e">
        <f>'[2]表二 (支出分县区过渡表)'!B376</f>
        <v>#REF!</v>
      </c>
      <c r="F378" s="74"/>
      <c r="G378" s="92"/>
    </row>
    <row r="379" spans="1:7" s="70" customFormat="1" ht="18.75" customHeight="1">
      <c r="A379" s="95" t="s">
        <v>199</v>
      </c>
      <c r="B379" s="94"/>
      <c r="C379" s="72">
        <v>0</v>
      </c>
      <c r="D379" s="73"/>
      <c r="E379" s="73">
        <f>'[2]表二 (支出分县区过渡表)'!B377</f>
        <v>502.75</v>
      </c>
      <c r="F379" s="74"/>
      <c r="G379" s="92"/>
    </row>
    <row r="380" spans="1:7" s="70" customFormat="1" ht="18.75" customHeight="1">
      <c r="A380" s="95" t="s">
        <v>200</v>
      </c>
      <c r="B380" s="96">
        <v>521</v>
      </c>
      <c r="C380" s="72">
        <f>VLOOKUP(A380,[3]Sheet2!$A$1:$C$1164,3,FALSE)</f>
        <v>430</v>
      </c>
      <c r="D380" s="73">
        <f>SUM(D381:D385)</f>
        <v>495</v>
      </c>
      <c r="E380" s="73">
        <f>'[2]表二 (支出分县区过渡表)'!B378</f>
        <v>182.6</v>
      </c>
      <c r="F380" s="74">
        <f>IF(C380=0,"不可比",D380/C380*100)</f>
        <v>115.11627906976744</v>
      </c>
      <c r="G380" s="92">
        <f t="shared" si="6"/>
        <v>-4.9904030710172742E-2</v>
      </c>
    </row>
    <row r="381" spans="1:7" s="70" customFormat="1" ht="18.75" customHeight="1">
      <c r="A381" s="95" t="s">
        <v>201</v>
      </c>
      <c r="B381" s="94">
        <v>284</v>
      </c>
      <c r="C381" s="72">
        <f>VLOOKUP(A381,[3]Sheet2!$A$1:$C$1164,3,FALSE)</f>
        <v>210</v>
      </c>
      <c r="D381" s="73">
        <v>212</v>
      </c>
      <c r="E381" s="73">
        <f>'[2]表二 (支出分县区过渡表)'!B379</f>
        <v>192.15</v>
      </c>
      <c r="F381" s="74">
        <f>IF(C381=0,"不可比",D381/C381*100)</f>
        <v>100.95238095238095</v>
      </c>
      <c r="G381" s="92">
        <f t="shared" si="6"/>
        <v>-0.25352112676056338</v>
      </c>
    </row>
    <row r="382" spans="1:7" s="70" customFormat="1" ht="18.75" customHeight="1">
      <c r="A382" s="93" t="s">
        <v>202</v>
      </c>
      <c r="B382" s="94">
        <v>157</v>
      </c>
      <c r="C382" s="72">
        <f>VLOOKUP(A382,[3]Sheet2!$A$1:$C$1164,3,FALSE)</f>
        <v>200</v>
      </c>
      <c r="D382" s="73">
        <v>145</v>
      </c>
      <c r="E382" s="73">
        <f>'[2]表二 (支出分县区过渡表)'!B380</f>
        <v>128</v>
      </c>
      <c r="F382" s="74">
        <f>IF(C382=0,"不可比",D382/C382*100)</f>
        <v>72.5</v>
      </c>
      <c r="G382" s="92">
        <f t="shared" si="6"/>
        <v>-7.6433121019108277E-2</v>
      </c>
    </row>
    <row r="383" spans="1:7" s="70" customFormat="1" ht="18.75" customHeight="1">
      <c r="A383" s="93" t="s">
        <v>203</v>
      </c>
      <c r="B383" s="94">
        <v>80</v>
      </c>
      <c r="C383" s="72">
        <f>VLOOKUP(A383,[3]Sheet2!$A$1:$C$1164,3,FALSE)</f>
        <v>20</v>
      </c>
      <c r="D383" s="73">
        <v>128</v>
      </c>
      <c r="E383" s="73">
        <f>'[2]表二 (支出分县区过渡表)'!B381</f>
        <v>0</v>
      </c>
      <c r="F383" s="74">
        <f>IF(C383=0,"不可比",D383/C383*100)</f>
        <v>640</v>
      </c>
      <c r="G383" s="92">
        <f t="shared" si="6"/>
        <v>0.6</v>
      </c>
    </row>
    <row r="384" spans="1:7" s="70" customFormat="1" ht="18.75" customHeight="1">
      <c r="A384" s="93" t="s">
        <v>204</v>
      </c>
      <c r="B384" s="72"/>
      <c r="C384" s="72">
        <v>0</v>
      </c>
      <c r="D384" s="73">
        <v>0</v>
      </c>
      <c r="E384" s="73">
        <f>'[2]表二 (支出分县区过渡表)'!B382</f>
        <v>0</v>
      </c>
      <c r="F384" s="74"/>
      <c r="G384" s="92"/>
    </row>
    <row r="385" spans="1:7" s="70" customFormat="1" ht="18.75" customHeight="1">
      <c r="A385" s="93" t="s">
        <v>205</v>
      </c>
      <c r="B385" s="72"/>
      <c r="C385" s="72">
        <v>0</v>
      </c>
      <c r="D385" s="73">
        <v>10</v>
      </c>
      <c r="E385" s="73">
        <f>'[2]表二 (支出分县区过渡表)'!B383</f>
        <v>1332</v>
      </c>
      <c r="F385" s="74"/>
      <c r="G385" s="92"/>
    </row>
    <row r="386" spans="1:7" s="70" customFormat="1" ht="18.75" customHeight="1">
      <c r="A386" s="93" t="s">
        <v>206</v>
      </c>
      <c r="B386" s="94">
        <v>1682</v>
      </c>
      <c r="C386" s="72">
        <f>VLOOKUP(A386,[3]Sheet2!$A$1:$C$1164,3,FALSE)</f>
        <v>5377</v>
      </c>
      <c r="D386" s="73">
        <f>SUM(D387:D392)</f>
        <v>1171</v>
      </c>
      <c r="E386" s="73">
        <f>'[2]表二 (支出分县区过渡表)'!B384</f>
        <v>0</v>
      </c>
      <c r="F386" s="74">
        <f>IF(C386=0,"不可比",D386/C386*100)</f>
        <v>21.777943090942905</v>
      </c>
      <c r="G386" s="92">
        <f t="shared" si="6"/>
        <v>-0.3038049940546968</v>
      </c>
    </row>
    <row r="387" spans="1:7" s="70" customFormat="1" ht="18.75" customHeight="1">
      <c r="A387" s="95" t="s">
        <v>207</v>
      </c>
      <c r="B387" s="72">
        <v>1221</v>
      </c>
      <c r="C387" s="72">
        <f>VLOOKUP(A387,[3]Sheet2!$A$1:$C$1164,3,FALSE)</f>
        <v>2045</v>
      </c>
      <c r="D387" s="73">
        <v>58</v>
      </c>
      <c r="E387" s="73">
        <f>'[2]表二 (支出分县区过渡表)'!B385</f>
        <v>0</v>
      </c>
      <c r="F387" s="74">
        <f>IF(C387=0,"不可比",D387/C387*100)</f>
        <v>2.8361858190709044</v>
      </c>
      <c r="G387" s="92">
        <f t="shared" si="6"/>
        <v>-0.95249795249795255</v>
      </c>
    </row>
    <row r="388" spans="1:7" s="70" customFormat="1" ht="18.75" customHeight="1">
      <c r="A388" s="95" t="s">
        <v>208</v>
      </c>
      <c r="B388" s="99">
        <v>55</v>
      </c>
      <c r="C388" s="72">
        <f>VLOOKUP(A388,[3]Sheet2!$A$1:$C$1164,3,FALSE)</f>
        <v>0</v>
      </c>
      <c r="D388" s="73">
        <v>1</v>
      </c>
      <c r="E388" s="73">
        <f>'[2]表二 (支出分县区过渡表)'!B386</f>
        <v>0</v>
      </c>
      <c r="F388" s="74"/>
      <c r="G388" s="92">
        <f t="shared" si="6"/>
        <v>-0.98181818181818181</v>
      </c>
    </row>
    <row r="389" spans="1:7" s="70" customFormat="1" ht="18.75" customHeight="1">
      <c r="A389" s="95" t="s">
        <v>209</v>
      </c>
      <c r="B389" s="72"/>
      <c r="C389" s="72">
        <f>VLOOKUP(A389,[3]Sheet2!$A$1:$C$1164,3,FALSE)</f>
        <v>2000</v>
      </c>
      <c r="D389" s="73">
        <v>0</v>
      </c>
      <c r="E389" s="73">
        <f>'[2]表二 (支出分县区过渡表)'!B387</f>
        <v>0</v>
      </c>
      <c r="F389" s="74" t="s">
        <v>1048</v>
      </c>
      <c r="G389" s="92"/>
    </row>
    <row r="390" spans="1:7" s="70" customFormat="1" ht="18.75" customHeight="1">
      <c r="A390" s="71" t="s">
        <v>210</v>
      </c>
      <c r="B390" s="72"/>
      <c r="C390" s="72">
        <f>VLOOKUP(A390,[3]Sheet2!$A$1:$C$1164,3,FALSE)</f>
        <v>0</v>
      </c>
      <c r="D390" s="73">
        <v>32</v>
      </c>
      <c r="E390" s="73">
        <f>'[2]表二 (支出分县区过渡表)'!B388</f>
        <v>0</v>
      </c>
      <c r="F390" s="74" t="s">
        <v>1046</v>
      </c>
      <c r="G390" s="92"/>
    </row>
    <row r="391" spans="1:7" s="70" customFormat="1" ht="18.75" customHeight="1">
      <c r="A391" s="93" t="s">
        <v>211</v>
      </c>
      <c r="B391" s="72"/>
      <c r="C391" s="72">
        <f>VLOOKUP(A391,[3]Sheet2!$A$1:$C$1164,3,FALSE)</f>
        <v>400</v>
      </c>
      <c r="D391" s="73">
        <v>0</v>
      </c>
      <c r="E391" s="73">
        <f>'[2]表二 (支出分县区过渡表)'!B389</f>
        <v>1332</v>
      </c>
      <c r="F391" s="74" t="s">
        <v>1048</v>
      </c>
      <c r="G391" s="92"/>
    </row>
    <row r="392" spans="1:7" s="70" customFormat="1" ht="18.75" customHeight="1">
      <c r="A392" s="93" t="s">
        <v>212</v>
      </c>
      <c r="B392" s="94">
        <v>406</v>
      </c>
      <c r="C392" s="72">
        <f>VLOOKUP(A392,[3]Sheet2!$A$1:$C$1164,3,FALSE)</f>
        <v>932</v>
      </c>
      <c r="D392" s="73">
        <v>1080</v>
      </c>
      <c r="E392" s="73">
        <f>'[2]表二 (支出分县区过渡表)'!B390</f>
        <v>203.81</v>
      </c>
      <c r="F392" s="74">
        <f>IF(C392=0,"不可比",D392/C392*100)</f>
        <v>115.87982832618027</v>
      </c>
      <c r="G392" s="92">
        <f t="shared" si="6"/>
        <v>1.6600985221674878</v>
      </c>
    </row>
    <row r="393" spans="1:7" s="70" customFormat="1" ht="18.75" customHeight="1">
      <c r="A393" s="93" t="s">
        <v>213</v>
      </c>
      <c r="B393" s="94">
        <v>3169</v>
      </c>
      <c r="C393" s="72">
        <v>0</v>
      </c>
      <c r="D393" s="73">
        <v>12812</v>
      </c>
      <c r="E393" s="73">
        <f>'[2]表二 (支出分县区过渡表)'!B391</f>
        <v>221.9</v>
      </c>
      <c r="F393" s="74" t="s">
        <v>1046</v>
      </c>
      <c r="G393" s="92">
        <f>(D393-B393)/B393</f>
        <v>3.0429157462922056</v>
      </c>
    </row>
    <row r="394" spans="1:7" s="70" customFormat="1" ht="18.75" customHeight="1">
      <c r="A394" s="71" t="s">
        <v>214</v>
      </c>
      <c r="B394" s="96">
        <v>6103</v>
      </c>
      <c r="C394" s="72">
        <f>VLOOKUP(A394,[3]Sheet2!$A$1:$C$1164,3,FALSE)</f>
        <v>283</v>
      </c>
      <c r="D394" s="73">
        <f>D395+D400+D409+D415+D420+D425+D430+D437+D441+D445</f>
        <v>6203</v>
      </c>
      <c r="E394" s="73">
        <f>'[2]表二 (支出分县区过渡表)'!B392</f>
        <v>0</v>
      </c>
      <c r="F394" s="74">
        <f>IF(C394=0,"不可比",D394/C394*100)</f>
        <v>2191.8727915194345</v>
      </c>
      <c r="G394" s="92">
        <f>(D394-B394)/B394</f>
        <v>1.6385384237260363E-2</v>
      </c>
    </row>
    <row r="395" spans="1:7" s="70" customFormat="1" ht="18.75" customHeight="1">
      <c r="A395" s="95" t="s">
        <v>215</v>
      </c>
      <c r="B395" s="98">
        <v>404</v>
      </c>
      <c r="C395" s="72">
        <f>VLOOKUP(A395,[3]Sheet2!$A$1:$C$1164,3,FALSE)</f>
        <v>122</v>
      </c>
      <c r="D395" s="73">
        <f>SUM(D396:D399)</f>
        <v>151</v>
      </c>
      <c r="E395" s="73">
        <f>'[2]表二 (支出分县区过渡表)'!B393</f>
        <v>0</v>
      </c>
      <c r="F395" s="74">
        <f>IF(C395=0,"不可比",D395/C395*100)</f>
        <v>123.77049180327869</v>
      </c>
      <c r="G395" s="92">
        <f>(D395-B395)/B395</f>
        <v>-0.62623762376237624</v>
      </c>
    </row>
    <row r="396" spans="1:7" s="70" customFormat="1" ht="18.75" customHeight="1">
      <c r="A396" s="93" t="s">
        <v>4</v>
      </c>
      <c r="B396" s="96">
        <v>79</v>
      </c>
      <c r="C396" s="72">
        <v>100</v>
      </c>
      <c r="D396" s="73">
        <v>151</v>
      </c>
      <c r="E396" s="73">
        <f>'[2]表二 (支出分县区过渡表)'!B394</f>
        <v>0</v>
      </c>
      <c r="F396" s="74">
        <f>IF(C396=0,"不可比",D396/C396*100)</f>
        <v>151</v>
      </c>
      <c r="G396" s="92">
        <f>(D396-B396)/B396</f>
        <v>0.91139240506329111</v>
      </c>
    </row>
    <row r="397" spans="1:7" s="70" customFormat="1" ht="18.75" customHeight="1">
      <c r="A397" s="93" t="s">
        <v>5</v>
      </c>
      <c r="B397" s="96">
        <v>0</v>
      </c>
      <c r="C397" s="72">
        <f>VLOOKUP(A397,[3]Sheet2!$A$1:$C$1164,3,FALSE)</f>
        <v>0</v>
      </c>
      <c r="D397" s="73">
        <v>0</v>
      </c>
      <c r="E397" s="73">
        <f>'[2]表二 (支出分县区过渡表)'!B395</f>
        <v>0</v>
      </c>
      <c r="F397" s="74"/>
      <c r="G397" s="92"/>
    </row>
    <row r="398" spans="1:7" s="70" customFormat="1" ht="18.75" customHeight="1">
      <c r="A398" s="93" t="s">
        <v>6</v>
      </c>
      <c r="B398" s="94">
        <v>0</v>
      </c>
      <c r="C398" s="72">
        <f>VLOOKUP(A398,[3]Sheet2!$A$1:$C$1164,3,FALSE)</f>
        <v>0</v>
      </c>
      <c r="D398" s="73">
        <v>0</v>
      </c>
      <c r="E398" s="73">
        <f>'[2]表二 (支出分县区过渡表)'!B396</f>
        <v>0</v>
      </c>
      <c r="F398" s="74"/>
      <c r="G398" s="92"/>
    </row>
    <row r="399" spans="1:7" s="70" customFormat="1" ht="18.75" customHeight="1">
      <c r="A399" s="95" t="s">
        <v>216</v>
      </c>
      <c r="B399" s="94">
        <v>325</v>
      </c>
      <c r="C399" s="72">
        <f>VLOOKUP(A399,[3]Sheet2!$A$1:$C$1164,3,FALSE)</f>
        <v>22</v>
      </c>
      <c r="D399" s="73">
        <v>0</v>
      </c>
      <c r="E399" s="73">
        <f>'[2]表二 (支出分县区过渡表)'!B397</f>
        <v>0</v>
      </c>
      <c r="F399" s="74" t="s">
        <v>1048</v>
      </c>
      <c r="G399" s="92">
        <f>(D399-B399)/B399</f>
        <v>-1</v>
      </c>
    </row>
    <row r="400" spans="1:7" s="70" customFormat="1" ht="18.75" customHeight="1">
      <c r="A400" s="93" t="s">
        <v>217</v>
      </c>
      <c r="B400" s="94">
        <v>0</v>
      </c>
      <c r="C400" s="72">
        <f>VLOOKUP(A400,[3]Sheet2!$A$1:$C$1164,3,FALSE)</f>
        <v>0</v>
      </c>
      <c r="D400" s="73">
        <f>SUM(D401:D408)</f>
        <v>15</v>
      </c>
      <c r="E400" s="73" t="e">
        <f>'[2]表二 (支出分县区过渡表)'!B398</f>
        <v>#REF!</v>
      </c>
      <c r="F400" s="74" t="s">
        <v>1046</v>
      </c>
      <c r="G400" s="92"/>
    </row>
    <row r="401" spans="1:7" s="70" customFormat="1" ht="18.75" customHeight="1">
      <c r="A401" s="93" t="s">
        <v>218</v>
      </c>
      <c r="B401" s="96">
        <v>0</v>
      </c>
      <c r="C401" s="72">
        <v>0</v>
      </c>
      <c r="D401" s="73"/>
      <c r="E401" s="73" t="e">
        <f>'[2]表二 (支出分县区过渡表)'!B399</f>
        <v>#REF!</v>
      </c>
      <c r="F401" s="74"/>
      <c r="G401" s="92"/>
    </row>
    <row r="402" spans="1:7" s="70" customFormat="1" ht="18.75" customHeight="1">
      <c r="A402" s="71" t="s">
        <v>220</v>
      </c>
      <c r="B402" s="96">
        <v>0</v>
      </c>
      <c r="C402" s="72">
        <v>0</v>
      </c>
      <c r="D402" s="73"/>
      <c r="E402" s="73" t="e">
        <f>'[2]表二 (支出分县区过渡表)'!B400</f>
        <v>#REF!</v>
      </c>
      <c r="F402" s="74"/>
      <c r="G402" s="92"/>
    </row>
    <row r="403" spans="1:7" s="70" customFormat="1" ht="18.75" customHeight="1">
      <c r="A403" s="100" t="s">
        <v>1106</v>
      </c>
      <c r="B403" s="96">
        <v>0</v>
      </c>
      <c r="C403" s="72"/>
      <c r="D403" s="73"/>
      <c r="E403" s="73" t="e">
        <f>'[2]表二 (支出分县区过渡表)'!B401</f>
        <v>#REF!</v>
      </c>
      <c r="F403" s="74"/>
      <c r="G403" s="92"/>
    </row>
    <row r="404" spans="1:7" s="70" customFormat="1" ht="18.75" customHeight="1">
      <c r="A404" s="93" t="s">
        <v>222</v>
      </c>
      <c r="B404" s="72">
        <v>0</v>
      </c>
      <c r="C404" s="72">
        <v>0</v>
      </c>
      <c r="D404" s="73"/>
      <c r="E404" s="73" t="e">
        <f>'[2]表二 (支出分县区过渡表)'!B402</f>
        <v>#REF!</v>
      </c>
      <c r="F404" s="74"/>
      <c r="G404" s="92"/>
    </row>
    <row r="405" spans="1:7" s="70" customFormat="1" ht="18.75" customHeight="1">
      <c r="A405" s="93" t="s">
        <v>223</v>
      </c>
      <c r="B405" s="94">
        <v>0</v>
      </c>
      <c r="C405" s="72">
        <v>0</v>
      </c>
      <c r="D405" s="73"/>
      <c r="E405" s="73" t="e">
        <f>'[2]表二 (支出分县区过渡表)'!B403</f>
        <v>#REF!</v>
      </c>
      <c r="F405" s="74"/>
      <c r="G405" s="92"/>
    </row>
    <row r="406" spans="1:7" s="70" customFormat="1" ht="18.75" customHeight="1">
      <c r="A406" s="95" t="s">
        <v>224</v>
      </c>
      <c r="B406" s="99">
        <v>0</v>
      </c>
      <c r="C406" s="72">
        <v>0</v>
      </c>
      <c r="D406" s="73"/>
      <c r="E406" s="73" t="e">
        <f>'[2]表二 (支出分县区过渡表)'!B404</f>
        <v>#REF!</v>
      </c>
      <c r="F406" s="74"/>
      <c r="G406" s="92"/>
    </row>
    <row r="407" spans="1:7" s="70" customFormat="1" ht="18.75" customHeight="1">
      <c r="A407" s="97" t="s">
        <v>1107</v>
      </c>
      <c r="B407" s="96">
        <v>0</v>
      </c>
      <c r="C407" s="72"/>
      <c r="D407" s="73"/>
      <c r="E407" s="73" t="e">
        <f>'[2]表二 (支出分县区过渡表)'!B405</f>
        <v>#REF!</v>
      </c>
      <c r="F407" s="74"/>
      <c r="G407" s="92"/>
    </row>
    <row r="408" spans="1:7" s="70" customFormat="1" ht="18.75" customHeight="1">
      <c r="A408" s="95" t="s">
        <v>225</v>
      </c>
      <c r="B408" s="96">
        <v>0</v>
      </c>
      <c r="C408" s="72">
        <v>0</v>
      </c>
      <c r="D408" s="73">
        <v>15</v>
      </c>
      <c r="E408" s="73">
        <f>'[2]表二 (支出分县区过渡表)'!B406</f>
        <v>0</v>
      </c>
      <c r="F408" s="74" t="s">
        <v>1046</v>
      </c>
      <c r="G408" s="92"/>
    </row>
    <row r="409" spans="1:7" s="70" customFormat="1" ht="18.75" customHeight="1">
      <c r="A409" s="95" t="s">
        <v>226</v>
      </c>
      <c r="B409" s="96">
        <v>0</v>
      </c>
      <c r="C409" s="72">
        <f>VLOOKUP(A409,[3]Sheet2!$A$1:$C$1164,3,FALSE)</f>
        <v>0</v>
      </c>
      <c r="D409" s="73">
        <f>SUM(D410:D414)</f>
        <v>0</v>
      </c>
      <c r="E409" s="73" t="e">
        <f>'[2]表二 (支出分县区过渡表)'!B407</f>
        <v>#REF!</v>
      </c>
      <c r="F409" s="74"/>
      <c r="G409" s="92"/>
    </row>
    <row r="410" spans="1:7" s="70" customFormat="1" ht="18.75" customHeight="1">
      <c r="A410" s="93" t="s">
        <v>218</v>
      </c>
      <c r="B410" s="94">
        <v>0</v>
      </c>
      <c r="C410" s="72">
        <v>0</v>
      </c>
      <c r="D410" s="73"/>
      <c r="E410" s="73" t="e">
        <f>'[2]表二 (支出分县区过渡表)'!B408</f>
        <v>#REF!</v>
      </c>
      <c r="F410" s="74"/>
      <c r="G410" s="92"/>
    </row>
    <row r="411" spans="1:7" s="70" customFormat="1" ht="18.75" customHeight="1">
      <c r="A411" s="93" t="s">
        <v>227</v>
      </c>
      <c r="B411" s="94">
        <v>0</v>
      </c>
      <c r="C411" s="72">
        <v>0</v>
      </c>
      <c r="D411" s="73"/>
      <c r="E411" s="73" t="e">
        <f>'[2]表二 (支出分县区过渡表)'!B409</f>
        <v>#REF!</v>
      </c>
      <c r="F411" s="74"/>
      <c r="G411" s="92"/>
    </row>
    <row r="412" spans="1:7" s="70" customFormat="1" ht="18.75" customHeight="1">
      <c r="A412" s="93" t="s">
        <v>228</v>
      </c>
      <c r="B412" s="94">
        <v>0</v>
      </c>
      <c r="C412" s="72">
        <v>0</v>
      </c>
      <c r="D412" s="73"/>
      <c r="E412" s="73" t="e">
        <f>'[2]表二 (支出分县区过渡表)'!B410</f>
        <v>#REF!</v>
      </c>
      <c r="F412" s="74"/>
      <c r="G412" s="92"/>
    </row>
    <row r="413" spans="1:7" s="70" customFormat="1" ht="18.75" customHeight="1">
      <c r="A413" s="95" t="s">
        <v>229</v>
      </c>
      <c r="B413" s="96">
        <v>0</v>
      </c>
      <c r="C413" s="72">
        <v>0</v>
      </c>
      <c r="D413" s="73"/>
      <c r="E413" s="73" t="e">
        <f>'[2]表二 (支出分县区过渡表)'!B411</f>
        <v>#REF!</v>
      </c>
      <c r="F413" s="74"/>
      <c r="G413" s="92"/>
    </row>
    <row r="414" spans="1:7" s="70" customFormat="1" ht="18.75" customHeight="1">
      <c r="A414" s="95" t="s">
        <v>230</v>
      </c>
      <c r="B414" s="96">
        <v>0</v>
      </c>
      <c r="C414" s="72">
        <v>0</v>
      </c>
      <c r="D414" s="73"/>
      <c r="E414" s="73">
        <f>'[2]表二 (支出分县区过渡表)'!B412</f>
        <v>0</v>
      </c>
      <c r="F414" s="74"/>
      <c r="G414" s="92"/>
    </row>
    <row r="415" spans="1:7" s="70" customFormat="1" ht="18.75" customHeight="1">
      <c r="A415" s="95" t="s">
        <v>231</v>
      </c>
      <c r="B415" s="96">
        <v>50</v>
      </c>
      <c r="C415" s="72">
        <f>VLOOKUP(A415,[3]Sheet2!$A$1:$C$1164,3,FALSE)</f>
        <v>40</v>
      </c>
      <c r="D415" s="73">
        <f>SUM(D416:D419)</f>
        <v>128</v>
      </c>
      <c r="E415" s="73" t="e">
        <f>'[2]表二 (支出分县区过渡表)'!B413</f>
        <v>#REF!</v>
      </c>
      <c r="F415" s="74">
        <f>IF(C415=0,"不可比",D415/C415*100)</f>
        <v>320</v>
      </c>
      <c r="G415" s="92">
        <f>(D415-B415)/B415</f>
        <v>1.56</v>
      </c>
    </row>
    <row r="416" spans="1:7" s="70" customFormat="1" ht="18.75" customHeight="1">
      <c r="A416" s="71" t="s">
        <v>218</v>
      </c>
      <c r="B416" s="96">
        <v>0</v>
      </c>
      <c r="C416" s="72">
        <v>0</v>
      </c>
      <c r="D416" s="73">
        <v>60</v>
      </c>
      <c r="E416" s="73" t="e">
        <f>'[2]表二 (支出分县区过渡表)'!B414</f>
        <v>#REF!</v>
      </c>
      <c r="F416" s="74" t="s">
        <v>1046</v>
      </c>
      <c r="G416" s="92"/>
    </row>
    <row r="417" spans="1:7" s="70" customFormat="1" ht="18.75" customHeight="1">
      <c r="A417" s="93" t="s">
        <v>234</v>
      </c>
      <c r="B417" s="96">
        <v>50</v>
      </c>
      <c r="C417" s="72">
        <v>0</v>
      </c>
      <c r="D417" s="73">
        <v>0</v>
      </c>
      <c r="E417" s="73" t="e">
        <f>'[2]表二 (支出分县区过渡表)'!B415</f>
        <v>#REF!</v>
      </c>
      <c r="F417" s="74"/>
      <c r="G417" s="92">
        <f>(D417-B417)/B417</f>
        <v>-1</v>
      </c>
    </row>
    <row r="418" spans="1:7" s="70" customFormat="1" ht="18.75" customHeight="1">
      <c r="A418" s="100" t="s">
        <v>1108</v>
      </c>
      <c r="B418" s="94">
        <v>0</v>
      </c>
      <c r="C418" s="72"/>
      <c r="D418" s="73">
        <v>68</v>
      </c>
      <c r="E418" s="73" t="e">
        <f>'[2]表二 (支出分县区过渡表)'!B416</f>
        <v>#REF!</v>
      </c>
      <c r="F418" s="74" t="s">
        <v>1046</v>
      </c>
      <c r="G418" s="92"/>
    </row>
    <row r="419" spans="1:7" s="70" customFormat="1" ht="18.75" customHeight="1">
      <c r="A419" s="95" t="s">
        <v>235</v>
      </c>
      <c r="B419" s="94">
        <v>0</v>
      </c>
      <c r="C419" s="72">
        <f>VLOOKUP(A419,[3]Sheet2!$A$1:$C$1164,3,FALSE)</f>
        <v>40</v>
      </c>
      <c r="D419" s="73"/>
      <c r="E419" s="73">
        <f>'[2]表二 (支出分县区过渡表)'!B417</f>
        <v>0</v>
      </c>
      <c r="F419" s="74" t="s">
        <v>1048</v>
      </c>
      <c r="G419" s="92"/>
    </row>
    <row r="420" spans="1:7" s="70" customFormat="1" ht="18.75" customHeight="1">
      <c r="A420" s="95" t="s">
        <v>236</v>
      </c>
      <c r="B420" s="96">
        <v>0</v>
      </c>
      <c r="C420" s="72">
        <f>VLOOKUP(A420,[3]Sheet2!$A$1:$C$1164,3,FALSE)</f>
        <v>0</v>
      </c>
      <c r="D420" s="73">
        <f>SUM(D421:D424)</f>
        <v>365</v>
      </c>
      <c r="E420" s="73" t="e">
        <f>'[2]表二 (支出分县区过渡表)'!B418</f>
        <v>#REF!</v>
      </c>
      <c r="F420" s="74" t="s">
        <v>1046</v>
      </c>
      <c r="G420" s="92"/>
    </row>
    <row r="421" spans="1:7" s="70" customFormat="1" ht="18.75" customHeight="1">
      <c r="A421" s="95" t="s">
        <v>218</v>
      </c>
      <c r="B421" s="96">
        <v>0</v>
      </c>
      <c r="C421" s="72">
        <v>0</v>
      </c>
      <c r="D421" s="73"/>
      <c r="E421" s="73" t="e">
        <f>'[2]表二 (支出分县区过渡表)'!B419</f>
        <v>#REF!</v>
      </c>
      <c r="F421" s="74"/>
      <c r="G421" s="92"/>
    </row>
    <row r="422" spans="1:7" s="70" customFormat="1" ht="18.75" customHeight="1">
      <c r="A422" s="93" t="s">
        <v>237</v>
      </c>
      <c r="B422" s="96">
        <v>0</v>
      </c>
      <c r="C422" s="72">
        <v>0</v>
      </c>
      <c r="D422" s="73"/>
      <c r="E422" s="73" t="e">
        <f>'[2]表二 (支出分县区过渡表)'!B420</f>
        <v>#REF!</v>
      </c>
      <c r="F422" s="74"/>
      <c r="G422" s="92"/>
    </row>
    <row r="423" spans="1:7" s="70" customFormat="1" ht="18.75" customHeight="1">
      <c r="A423" s="93" t="s">
        <v>238</v>
      </c>
      <c r="B423" s="94">
        <v>0</v>
      </c>
      <c r="C423" s="72">
        <v>0</v>
      </c>
      <c r="D423" s="73"/>
      <c r="E423" s="73" t="e">
        <f>'[2]表二 (支出分县区过渡表)'!B421</f>
        <v>#REF!</v>
      </c>
      <c r="F423" s="74"/>
      <c r="G423" s="92"/>
    </row>
    <row r="424" spans="1:7" s="70" customFormat="1" ht="18.75" customHeight="1">
      <c r="A424" s="93" t="s">
        <v>239</v>
      </c>
      <c r="B424" s="94">
        <v>0</v>
      </c>
      <c r="C424" s="72">
        <v>0</v>
      </c>
      <c r="D424" s="73">
        <v>365</v>
      </c>
      <c r="E424" s="73">
        <f>'[2]表二 (支出分县区过渡表)'!B422</f>
        <v>0</v>
      </c>
      <c r="F424" s="74" t="s">
        <v>1046</v>
      </c>
      <c r="G424" s="92"/>
    </row>
    <row r="425" spans="1:7" s="70" customFormat="1" ht="18.75" customHeight="1">
      <c r="A425" s="95" t="s">
        <v>240</v>
      </c>
      <c r="B425" s="94">
        <v>0</v>
      </c>
      <c r="C425" s="72">
        <f>VLOOKUP(A425,[3]Sheet2!$A$1:$C$1164,3,FALSE)</f>
        <v>0</v>
      </c>
      <c r="D425" s="73">
        <f>SUM(D426:D429)</f>
        <v>0</v>
      </c>
      <c r="E425" s="73" t="e">
        <f>'[2]表二 (支出分县区过渡表)'!B423</f>
        <v>#REF!</v>
      </c>
      <c r="F425" s="74"/>
      <c r="G425" s="92"/>
    </row>
    <row r="426" spans="1:7" s="70" customFormat="1" ht="18.75" customHeight="1">
      <c r="A426" s="95" t="s">
        <v>241</v>
      </c>
      <c r="B426" s="96">
        <v>0</v>
      </c>
      <c r="C426" s="72">
        <v>0</v>
      </c>
      <c r="D426" s="73"/>
      <c r="E426" s="73" t="e">
        <f>'[2]表二 (支出分县区过渡表)'!B424</f>
        <v>#REF!</v>
      </c>
      <c r="F426" s="74"/>
      <c r="G426" s="92"/>
    </row>
    <row r="427" spans="1:7" s="70" customFormat="1" ht="18.75" customHeight="1">
      <c r="A427" s="95" t="s">
        <v>242</v>
      </c>
      <c r="B427" s="96">
        <v>0</v>
      </c>
      <c r="C427" s="72">
        <v>0</v>
      </c>
      <c r="D427" s="73"/>
      <c r="E427" s="73" t="e">
        <f>'[2]表二 (支出分县区过渡表)'!B425</f>
        <v>#REF!</v>
      </c>
      <c r="F427" s="74"/>
      <c r="G427" s="92"/>
    </row>
    <row r="428" spans="1:7" s="70" customFormat="1" ht="18.75" customHeight="1">
      <c r="A428" s="95" t="s">
        <v>1109</v>
      </c>
      <c r="B428" s="96">
        <v>0</v>
      </c>
      <c r="C428" s="72">
        <v>0</v>
      </c>
      <c r="D428" s="73"/>
      <c r="E428" s="73" t="e">
        <f>'[2]表二 (支出分县区过渡表)'!B426</f>
        <v>#REF!</v>
      </c>
      <c r="F428" s="74"/>
      <c r="G428" s="92"/>
    </row>
    <row r="429" spans="1:7" s="70" customFormat="1" ht="18.75" customHeight="1">
      <c r="A429" s="95" t="s">
        <v>1110</v>
      </c>
      <c r="B429" s="72">
        <v>0</v>
      </c>
      <c r="C429" s="72">
        <v>0</v>
      </c>
      <c r="D429" s="73"/>
      <c r="E429" s="73">
        <f>'[2]表二 (支出分县区过渡表)'!B427</f>
        <v>101.9</v>
      </c>
      <c r="F429" s="74"/>
      <c r="G429" s="92"/>
    </row>
    <row r="430" spans="1:7" s="70" customFormat="1" ht="18.75" customHeight="1">
      <c r="A430" s="93" t="s">
        <v>243</v>
      </c>
      <c r="B430" s="96">
        <v>83</v>
      </c>
      <c r="C430" s="72">
        <f>VLOOKUP(A430,[3]Sheet2!$A$1:$C$1164,3,FALSE)</f>
        <v>100</v>
      </c>
      <c r="D430" s="73">
        <f>SUM(D431:D436)</f>
        <v>140</v>
      </c>
      <c r="E430" s="73">
        <f>'[2]表二 (支出分县区过渡表)'!B428</f>
        <v>95.9</v>
      </c>
      <c r="F430" s="74">
        <f>IF(C430=0,"不可比",D430/C430*100)</f>
        <v>140</v>
      </c>
      <c r="G430" s="92">
        <f>(D430-B430)/B430</f>
        <v>0.68674698795180722</v>
      </c>
    </row>
    <row r="431" spans="1:7" s="70" customFormat="1" ht="18.75" customHeight="1">
      <c r="A431" s="93" t="s">
        <v>218</v>
      </c>
      <c r="B431" s="96">
        <v>54</v>
      </c>
      <c r="C431" s="72">
        <v>50</v>
      </c>
      <c r="D431" s="73">
        <v>75</v>
      </c>
      <c r="E431" s="73">
        <f>'[2]表二 (支出分县区过渡表)'!B429</f>
        <v>6</v>
      </c>
      <c r="F431" s="74">
        <f>IF(C431=0,"不可比",D431/C431*100)</f>
        <v>150</v>
      </c>
      <c r="G431" s="92">
        <f>(D431-B431)/B431</f>
        <v>0.3888888888888889</v>
      </c>
    </row>
    <row r="432" spans="1:7" s="70" customFormat="1" ht="18.75" customHeight="1">
      <c r="A432" s="95" t="s">
        <v>244</v>
      </c>
      <c r="B432" s="94">
        <v>27</v>
      </c>
      <c r="C432" s="72">
        <f>VLOOKUP(A432,[3]Sheet2!$A$1:$C$1164,3,FALSE)</f>
        <v>50</v>
      </c>
      <c r="D432" s="73">
        <v>65</v>
      </c>
      <c r="E432" s="73">
        <f>'[2]表二 (支出分县区过渡表)'!B430</f>
        <v>0</v>
      </c>
      <c r="F432" s="74">
        <f>IF(C432=0,"不可比",D432/C432*100)</f>
        <v>130</v>
      </c>
      <c r="G432" s="92">
        <f>(D432-B432)/B432</f>
        <v>1.4074074074074074</v>
      </c>
    </row>
    <row r="433" spans="1:7" s="70" customFormat="1" ht="18.75" customHeight="1">
      <c r="A433" s="95" t="s">
        <v>245</v>
      </c>
      <c r="B433" s="72"/>
      <c r="C433" s="72">
        <v>0</v>
      </c>
      <c r="D433" s="73">
        <v>0</v>
      </c>
      <c r="E433" s="73">
        <f>'[2]表二 (支出分县区过渡表)'!B431</f>
        <v>0</v>
      </c>
      <c r="F433" s="74"/>
      <c r="G433" s="92"/>
    </row>
    <row r="434" spans="1:7" s="70" customFormat="1" ht="18.75" customHeight="1">
      <c r="A434" s="95" t="s">
        <v>246</v>
      </c>
      <c r="B434" s="94">
        <v>0</v>
      </c>
      <c r="C434" s="72">
        <v>0</v>
      </c>
      <c r="D434" s="73">
        <v>0</v>
      </c>
      <c r="E434" s="73">
        <f>'[2]表二 (支出分县区过渡表)'!B432</f>
        <v>0</v>
      </c>
      <c r="F434" s="74"/>
      <c r="G434" s="92"/>
    </row>
    <row r="435" spans="1:7" s="70" customFormat="1" ht="18.75" customHeight="1">
      <c r="A435" s="93" t="s">
        <v>247</v>
      </c>
      <c r="B435" s="96">
        <v>0</v>
      </c>
      <c r="C435" s="72">
        <v>0</v>
      </c>
      <c r="D435" s="73">
        <v>0</v>
      </c>
      <c r="E435" s="73">
        <f>'[2]表二 (支出分县区过渡表)'!B433</f>
        <v>0</v>
      </c>
      <c r="F435" s="74"/>
      <c r="G435" s="92"/>
    </row>
    <row r="436" spans="1:7" s="70" customFormat="1" ht="18.75" customHeight="1">
      <c r="A436" s="93" t="s">
        <v>248</v>
      </c>
      <c r="B436" s="96">
        <v>2</v>
      </c>
      <c r="C436" s="72">
        <v>0</v>
      </c>
      <c r="D436" s="73"/>
      <c r="E436" s="73">
        <f>'[2]表二 (支出分县区过渡表)'!B434</f>
        <v>0</v>
      </c>
      <c r="F436" s="74"/>
      <c r="G436" s="92">
        <f>(D436-B436)/B436</f>
        <v>-1</v>
      </c>
    </row>
    <row r="437" spans="1:7" s="70" customFormat="1" ht="18.75" customHeight="1">
      <c r="A437" s="93" t="s">
        <v>249</v>
      </c>
      <c r="B437" s="96">
        <v>0</v>
      </c>
      <c r="C437" s="72">
        <f>VLOOKUP(A437,[3]Sheet2!$A$1:$C$1164,3,FALSE)</f>
        <v>0</v>
      </c>
      <c r="D437" s="73">
        <f>SUM(D438:D440)</f>
        <v>0</v>
      </c>
      <c r="E437" s="73" t="e">
        <f>'[2]表二 (支出分县区过渡表)'!B435</f>
        <v>#REF!</v>
      </c>
      <c r="F437" s="74"/>
      <c r="G437" s="92"/>
    </row>
    <row r="438" spans="1:7" s="70" customFormat="1" ht="18.75" customHeight="1">
      <c r="A438" s="95" t="s">
        <v>250</v>
      </c>
      <c r="B438" s="72">
        <v>0</v>
      </c>
      <c r="C438" s="72">
        <v>0</v>
      </c>
      <c r="D438" s="73"/>
      <c r="E438" s="73" t="e">
        <f>'[2]表二 (支出分县区过渡表)'!B436</f>
        <v>#REF!</v>
      </c>
      <c r="F438" s="74"/>
      <c r="G438" s="92"/>
    </row>
    <row r="439" spans="1:7" s="70" customFormat="1" ht="18.75" customHeight="1">
      <c r="A439" s="95" t="s">
        <v>251</v>
      </c>
      <c r="B439" s="72">
        <v>0</v>
      </c>
      <c r="C439" s="72">
        <v>0</v>
      </c>
      <c r="D439" s="73"/>
      <c r="E439" s="73" t="e">
        <f>'[2]表二 (支出分县区过渡表)'!B437</f>
        <v>#REF!</v>
      </c>
      <c r="F439" s="74"/>
      <c r="G439" s="92"/>
    </row>
    <row r="440" spans="1:7" s="70" customFormat="1" ht="18.75" customHeight="1">
      <c r="A440" s="95" t="s">
        <v>252</v>
      </c>
      <c r="B440" s="72">
        <v>0</v>
      </c>
      <c r="C440" s="72">
        <v>0</v>
      </c>
      <c r="D440" s="73"/>
      <c r="E440" s="73">
        <f>'[2]表二 (支出分县区过渡表)'!B438</f>
        <v>120</v>
      </c>
      <c r="F440" s="74"/>
      <c r="G440" s="92"/>
    </row>
    <row r="441" spans="1:7" s="70" customFormat="1" ht="18.75" customHeight="1">
      <c r="A441" s="71" t="s">
        <v>253</v>
      </c>
      <c r="B441" s="72">
        <v>0</v>
      </c>
      <c r="C441" s="72">
        <f>VLOOKUP(A441,[3]Sheet2!$A$1:$C$1164,3,FALSE)</f>
        <v>0</v>
      </c>
      <c r="D441" s="73">
        <f>SUM(D442:D444)</f>
        <v>0</v>
      </c>
      <c r="E441" s="73">
        <f>'[2]表二 (支出分县区过渡表)'!B439</f>
        <v>120</v>
      </c>
      <c r="F441" s="74"/>
      <c r="G441" s="92"/>
    </row>
    <row r="442" spans="1:7" s="70" customFormat="1" ht="18.75" customHeight="1">
      <c r="A442" s="95" t="s">
        <v>254</v>
      </c>
      <c r="B442" s="72">
        <v>0</v>
      </c>
      <c r="C442" s="72">
        <v>0</v>
      </c>
      <c r="D442" s="73"/>
      <c r="E442" s="73">
        <f>'[2]表二 (支出分县区过渡表)'!B440</f>
        <v>0</v>
      </c>
      <c r="F442" s="74"/>
      <c r="G442" s="92"/>
    </row>
    <row r="443" spans="1:7" s="70" customFormat="1" ht="18.75" customHeight="1">
      <c r="A443" s="95" t="s">
        <v>255</v>
      </c>
      <c r="B443" s="72">
        <v>0</v>
      </c>
      <c r="C443" s="72">
        <v>0</v>
      </c>
      <c r="D443" s="73"/>
      <c r="E443" s="73">
        <f>'[2]表二 (支出分县区过渡表)'!B441</f>
        <v>0</v>
      </c>
      <c r="F443" s="74"/>
      <c r="G443" s="92"/>
    </row>
    <row r="444" spans="1:7" s="70" customFormat="1" ht="18.75" customHeight="1">
      <c r="A444" s="95" t="s">
        <v>1111</v>
      </c>
      <c r="B444" s="72">
        <v>0</v>
      </c>
      <c r="C444" s="72">
        <v>0</v>
      </c>
      <c r="D444" s="73"/>
      <c r="E444" s="73">
        <f>'[2]表二 (支出分县区过渡表)'!B442</f>
        <v>0</v>
      </c>
      <c r="F444" s="74"/>
      <c r="G444" s="92"/>
    </row>
    <row r="445" spans="1:7" s="70" customFormat="1" ht="18.75" customHeight="1">
      <c r="A445" s="93" t="s">
        <v>256</v>
      </c>
      <c r="B445" s="72">
        <v>5566</v>
      </c>
      <c r="C445" s="72">
        <f>VLOOKUP(A445,[3]Sheet2!$A$1:$C$1164,3,FALSE)</f>
        <v>21</v>
      </c>
      <c r="D445" s="73">
        <f>SUM(D446:D449)</f>
        <v>5404</v>
      </c>
      <c r="E445" s="73">
        <f>'[2]表二 (支出分县区过渡表)'!B443</f>
        <v>0</v>
      </c>
      <c r="F445" s="74">
        <f>IF(C445=0,"不可比",D445/C445*100)</f>
        <v>25733.333333333332</v>
      </c>
      <c r="G445" s="92">
        <f>(D445-B445)/B445</f>
        <v>-2.9105282069708947E-2</v>
      </c>
    </row>
    <row r="446" spans="1:7" s="70" customFormat="1" ht="18.75" customHeight="1">
      <c r="A446" s="93" t="s">
        <v>257</v>
      </c>
      <c r="B446" s="72">
        <v>0</v>
      </c>
      <c r="C446" s="72">
        <v>0</v>
      </c>
      <c r="D446" s="73">
        <v>3</v>
      </c>
      <c r="E446" s="73">
        <f>'[2]表二 (支出分县区过渡表)'!B444</f>
        <v>0</v>
      </c>
      <c r="F446" s="74" t="s">
        <v>1046</v>
      </c>
      <c r="G446" s="92"/>
    </row>
    <row r="447" spans="1:7" s="70" customFormat="1" ht="18.75" customHeight="1">
      <c r="A447" s="95" t="s">
        <v>258</v>
      </c>
      <c r="B447" s="72">
        <v>0</v>
      </c>
      <c r="C447" s="72">
        <v>0</v>
      </c>
      <c r="D447" s="73">
        <v>0</v>
      </c>
      <c r="E447" s="73">
        <f>'[2]表二 (支出分县区过渡表)'!B445</f>
        <v>0</v>
      </c>
      <c r="F447" s="74"/>
      <c r="G447" s="92"/>
    </row>
    <row r="448" spans="1:7" s="70" customFormat="1" ht="18.75" customHeight="1">
      <c r="A448" s="95" t="s">
        <v>259</v>
      </c>
      <c r="B448" s="72">
        <v>0</v>
      </c>
      <c r="C448" s="72">
        <v>0</v>
      </c>
      <c r="D448" s="73">
        <v>0</v>
      </c>
      <c r="E448" s="73">
        <f>'[2]表二 (支出分县区过渡表)'!B446</f>
        <v>0</v>
      </c>
      <c r="F448" s="74"/>
      <c r="G448" s="92"/>
    </row>
    <row r="449" spans="1:9" s="70" customFormat="1" ht="18.75" customHeight="1">
      <c r="A449" s="95" t="s">
        <v>260</v>
      </c>
      <c r="B449" s="72">
        <v>5566</v>
      </c>
      <c r="C449" s="72">
        <f>VLOOKUP(A449,[3]Sheet2!$A$1:$C$1164,3,FALSE)</f>
        <v>21</v>
      </c>
      <c r="D449" s="73">
        <v>5401</v>
      </c>
      <c r="E449" s="73">
        <f>'[2]表二 (支出分县区过渡表)'!B447</f>
        <v>6007.6299999999992</v>
      </c>
      <c r="F449" s="74">
        <f>IF(C449=0,"不可比",D449/C449*100)</f>
        <v>25719.047619047622</v>
      </c>
      <c r="G449" s="92">
        <f>(D449-B449)/B449</f>
        <v>-2.9644268774703556E-2</v>
      </c>
      <c r="I449" s="75"/>
    </row>
    <row r="450" spans="1:9" s="70" customFormat="1" ht="18.75" customHeight="1">
      <c r="A450" s="71" t="s">
        <v>1025</v>
      </c>
      <c r="B450" s="72">
        <v>3269</v>
      </c>
      <c r="C450" s="72">
        <f>VLOOKUP(A450,[3]Sheet2!$A$1:$C$1164,3,FALSE)</f>
        <v>5815</v>
      </c>
      <c r="D450" s="73">
        <f>D451+D467+D475+D486+D495+D503</f>
        <v>4401</v>
      </c>
      <c r="E450" s="73">
        <f>'[2]表二 (支出分县区过渡表)'!B448</f>
        <v>5268.27</v>
      </c>
      <c r="F450" s="74">
        <f>IF(C450=0,"不可比",D450/C450*100)</f>
        <v>75.683576956147888</v>
      </c>
      <c r="G450" s="92">
        <f>(D450-B450)/B450</f>
        <v>0.34628326705414497</v>
      </c>
    </row>
    <row r="451" spans="1:9" s="70" customFormat="1" ht="18.75" customHeight="1">
      <c r="A451" s="71" t="s">
        <v>1112</v>
      </c>
      <c r="B451" s="72">
        <v>1533</v>
      </c>
      <c r="C451" s="72">
        <f>VLOOKUP(A451,[3]Sheet2!$A$1:$C$1164,3,FALSE)</f>
        <v>4275</v>
      </c>
      <c r="D451" s="73">
        <f>SUM(D452:D466)</f>
        <v>2278</v>
      </c>
      <c r="E451" s="73">
        <f>'[2]表二 (支出分县区过渡表)'!B449</f>
        <v>229.96</v>
      </c>
      <c r="F451" s="74">
        <f>IF(C451=0,"不可比",D451/C451*100)</f>
        <v>53.28654970760234</v>
      </c>
      <c r="G451" s="92">
        <f>(D451-B451)/B451</f>
        <v>0.48597521200260924</v>
      </c>
    </row>
    <row r="452" spans="1:9" s="70" customFormat="1" ht="18.75" customHeight="1">
      <c r="A452" s="71" t="s">
        <v>4</v>
      </c>
      <c r="B452" s="72">
        <v>457</v>
      </c>
      <c r="C452" s="72">
        <v>460</v>
      </c>
      <c r="D452" s="73">
        <v>335</v>
      </c>
      <c r="E452" s="73">
        <f>'[2]表二 (支出分县区过渡表)'!B450</f>
        <v>0</v>
      </c>
      <c r="F452" s="74">
        <f>IF(C452=0,"不可比",D452/C452*100)</f>
        <v>72.826086956521735</v>
      </c>
      <c r="G452" s="92">
        <f>(D452-B452)/B452</f>
        <v>-0.26695842450765866</v>
      </c>
    </row>
    <row r="453" spans="1:9" s="70" customFormat="1" ht="18.75" customHeight="1">
      <c r="A453" s="71" t="s">
        <v>5</v>
      </c>
      <c r="B453" s="72">
        <v>0</v>
      </c>
      <c r="C453" s="72">
        <f>VLOOKUP(A453,[3]Sheet2!$A$1:$C$1164,3,FALSE)</f>
        <v>0</v>
      </c>
      <c r="D453" s="73">
        <v>0</v>
      </c>
      <c r="E453" s="73">
        <f>'[2]表二 (支出分县区过渡表)'!B451</f>
        <v>0</v>
      </c>
      <c r="F453" s="74"/>
      <c r="G453" s="92"/>
    </row>
    <row r="454" spans="1:9" s="70" customFormat="1" ht="18.75" customHeight="1">
      <c r="A454" s="71" t="s">
        <v>6</v>
      </c>
      <c r="B454" s="72">
        <v>0</v>
      </c>
      <c r="C454" s="72">
        <f>VLOOKUP(A454,[3]Sheet2!$A$1:$C$1164,3,FALSE)</f>
        <v>0</v>
      </c>
      <c r="D454" s="73">
        <v>0</v>
      </c>
      <c r="E454" s="73">
        <f>'[2]表二 (支出分县区过渡表)'!B452</f>
        <v>71.319999999999993</v>
      </c>
      <c r="F454" s="74"/>
      <c r="G454" s="92"/>
    </row>
    <row r="455" spans="1:9" s="70" customFormat="1" ht="18.75" customHeight="1">
      <c r="A455" s="71" t="s">
        <v>261</v>
      </c>
      <c r="B455" s="72">
        <v>73</v>
      </c>
      <c r="C455" s="72">
        <f>VLOOKUP(A455,[3]Sheet2!$A$1:$C$1164,3,FALSE)</f>
        <v>71</v>
      </c>
      <c r="D455" s="73">
        <v>88</v>
      </c>
      <c r="E455" s="73">
        <f>'[2]表二 (支出分县区过渡表)'!B453</f>
        <v>282</v>
      </c>
      <c r="F455" s="74">
        <f>IF(C455=0,"不可比",D455/C455*100)</f>
        <v>123.94366197183098</v>
      </c>
      <c r="G455" s="92">
        <f>(D455-B455)/B455</f>
        <v>0.20547945205479451</v>
      </c>
    </row>
    <row r="456" spans="1:9" s="70" customFormat="1" ht="18.75" customHeight="1">
      <c r="A456" s="71" t="s">
        <v>262</v>
      </c>
      <c r="B456" s="72">
        <v>701</v>
      </c>
      <c r="C456" s="72">
        <f>VLOOKUP(A456,[3]Sheet2!$A$1:$C$1164,3,FALSE)</f>
        <v>660</v>
      </c>
      <c r="D456" s="73">
        <v>262</v>
      </c>
      <c r="E456" s="73">
        <f>'[2]表二 (支出分县区过渡表)'!B454</f>
        <v>0</v>
      </c>
      <c r="F456" s="74">
        <f>IF(C456=0,"不可比",D456/C456*100)</f>
        <v>39.696969696969695</v>
      </c>
      <c r="G456" s="92">
        <f>(D456-B456)/B456</f>
        <v>-0.62624821683309562</v>
      </c>
    </row>
    <row r="457" spans="1:9" s="70" customFormat="1" ht="18.75" customHeight="1">
      <c r="A457" s="71" t="s">
        <v>263</v>
      </c>
      <c r="B457" s="72">
        <v>0</v>
      </c>
      <c r="C457" s="72">
        <v>0</v>
      </c>
      <c r="D457" s="73">
        <v>0</v>
      </c>
      <c r="E457" s="73">
        <f>'[2]表二 (支出分县区过渡表)'!B455</f>
        <v>0</v>
      </c>
      <c r="F457" s="74"/>
      <c r="G457" s="92"/>
    </row>
    <row r="458" spans="1:9" s="70" customFormat="1" ht="18.75" customHeight="1">
      <c r="A458" s="71" t="s">
        <v>264</v>
      </c>
      <c r="B458" s="72">
        <v>0</v>
      </c>
      <c r="C458" s="72">
        <v>0</v>
      </c>
      <c r="D458" s="73">
        <v>0</v>
      </c>
      <c r="E458" s="73">
        <f>'[2]表二 (支出分县区过渡表)'!B456</f>
        <v>0</v>
      </c>
      <c r="F458" s="74"/>
      <c r="G458" s="92"/>
    </row>
    <row r="459" spans="1:9" s="75" customFormat="1" ht="18.75" customHeight="1">
      <c r="A459" s="71" t="s">
        <v>265</v>
      </c>
      <c r="B459" s="72">
        <v>0</v>
      </c>
      <c r="C459" s="72">
        <v>0</v>
      </c>
      <c r="D459" s="73">
        <v>1</v>
      </c>
      <c r="E459" s="73">
        <f>'[2]表二 (支出分县区过渡表)'!B457</f>
        <v>0</v>
      </c>
      <c r="F459" s="74" t="s">
        <v>1113</v>
      </c>
      <c r="G459" s="92"/>
      <c r="I459" s="70"/>
    </row>
    <row r="460" spans="1:9" s="70" customFormat="1" ht="18.75" customHeight="1">
      <c r="A460" s="71" t="s">
        <v>266</v>
      </c>
      <c r="B460" s="72">
        <v>4</v>
      </c>
      <c r="C460" s="72">
        <v>0</v>
      </c>
      <c r="D460" s="73">
        <v>8</v>
      </c>
      <c r="E460" s="73">
        <f>'[2]表二 (支出分县区过渡表)'!B458</f>
        <v>0</v>
      </c>
      <c r="F460" s="74" t="s">
        <v>1113</v>
      </c>
      <c r="G460" s="92">
        <f t="shared" ref="G460:G518" si="8">(D460-B460)/B460</f>
        <v>1</v>
      </c>
    </row>
    <row r="461" spans="1:9" s="70" customFormat="1" ht="18.75" customHeight="1">
      <c r="A461" s="71" t="s">
        <v>1114</v>
      </c>
      <c r="B461" s="72">
        <v>0</v>
      </c>
      <c r="C461" s="72">
        <v>0</v>
      </c>
      <c r="D461" s="73">
        <v>0</v>
      </c>
      <c r="E461" s="73">
        <f>'[2]表二 (支出分县区过渡表)'!B459</f>
        <v>0</v>
      </c>
      <c r="F461" s="74"/>
      <c r="G461" s="92"/>
    </row>
    <row r="462" spans="1:9" s="70" customFormat="1" ht="18.75" customHeight="1">
      <c r="A462" s="71" t="s">
        <v>267</v>
      </c>
      <c r="B462" s="72">
        <v>0</v>
      </c>
      <c r="C462" s="72">
        <v>0</v>
      </c>
      <c r="D462" s="73">
        <v>6</v>
      </c>
      <c r="E462" s="73">
        <f>'[2]表二 (支出分县区过渡表)'!B460</f>
        <v>1600.99</v>
      </c>
      <c r="F462" s="74" t="s">
        <v>1113</v>
      </c>
      <c r="G462" s="92"/>
    </row>
    <row r="463" spans="1:9" s="70" customFormat="1" ht="18.75" customHeight="1">
      <c r="A463" s="71" t="s">
        <v>1115</v>
      </c>
      <c r="B463" s="72">
        <v>0</v>
      </c>
      <c r="C463" s="72">
        <v>0</v>
      </c>
      <c r="D463" s="73">
        <v>0</v>
      </c>
      <c r="E463" s="73">
        <f>'[2]表二 (支出分县区过渡表)'!B461</f>
        <v>80</v>
      </c>
      <c r="F463" s="74"/>
      <c r="G463" s="92"/>
    </row>
    <row r="464" spans="1:9" s="70" customFormat="1" ht="18.75" customHeight="1">
      <c r="A464" s="71" t="s">
        <v>1116</v>
      </c>
      <c r="B464" s="72">
        <v>88</v>
      </c>
      <c r="C464" s="72">
        <f>VLOOKUP(A464,[3]Sheet2!$A$1:$C$1164,3,FALSE)</f>
        <v>80</v>
      </c>
      <c r="D464" s="73">
        <v>35</v>
      </c>
      <c r="E464" s="73">
        <f>'[2]表二 (支出分县区过渡表)'!B462</f>
        <v>85</v>
      </c>
      <c r="F464" s="74">
        <f>IF(C464=0,"不可比",D464/C464*100)</f>
        <v>43.75</v>
      </c>
      <c r="G464" s="92">
        <f t="shared" si="8"/>
        <v>-0.60227272727272729</v>
      </c>
    </row>
    <row r="465" spans="1:7" s="70" customFormat="1" ht="18.75" customHeight="1">
      <c r="A465" s="71" t="s">
        <v>1117</v>
      </c>
      <c r="B465" s="72">
        <v>83</v>
      </c>
      <c r="C465" s="72">
        <f>VLOOKUP(A465,[3]Sheet2!$A$1:$C$1164,3,FALSE)</f>
        <v>85</v>
      </c>
      <c r="D465" s="73">
        <v>18</v>
      </c>
      <c r="E465" s="73">
        <f>'[2]表二 (支出分县区过渡表)'!B463</f>
        <v>2919</v>
      </c>
      <c r="F465" s="74">
        <f>IF(C465=0,"不可比",D465/C465*100)</f>
        <v>21.176470588235293</v>
      </c>
      <c r="G465" s="92">
        <f t="shared" si="8"/>
        <v>-0.7831325301204819</v>
      </c>
    </row>
    <row r="466" spans="1:7" s="70" customFormat="1" ht="18.75" customHeight="1">
      <c r="A466" s="71" t="s">
        <v>1118</v>
      </c>
      <c r="B466" s="72">
        <v>127</v>
      </c>
      <c r="C466" s="72">
        <f>VLOOKUP(A466,[3]Sheet2!$A$1:$C$1164,3,FALSE)</f>
        <v>2919</v>
      </c>
      <c r="D466" s="73">
        <v>1525</v>
      </c>
      <c r="E466" s="73">
        <f>'[2]表二 (支出分县区过渡表)'!B464</f>
        <v>64.400000000000006</v>
      </c>
      <c r="F466" s="74">
        <f>IF(C466=0,"不可比",D466/C466*100)</f>
        <v>52.243919150393971</v>
      </c>
      <c r="G466" s="92">
        <f t="shared" si="8"/>
        <v>11.007874015748031</v>
      </c>
    </row>
    <row r="467" spans="1:7" s="70" customFormat="1" ht="18.75" customHeight="1">
      <c r="A467" s="71" t="s">
        <v>268</v>
      </c>
      <c r="B467" s="72">
        <v>329</v>
      </c>
      <c r="C467" s="72">
        <f>VLOOKUP(A467,[3]Sheet2!$A$1:$C$1164,3,FALSE)</f>
        <v>326</v>
      </c>
      <c r="D467" s="73">
        <f>SUM(D468:D474)</f>
        <v>390</v>
      </c>
      <c r="E467" s="73">
        <f>'[2]表二 (支出分县区过渡表)'!B465</f>
        <v>0</v>
      </c>
      <c r="F467" s="74">
        <f>IF(C467=0,"不可比",D467/C467*100)</f>
        <v>119.6319018404908</v>
      </c>
      <c r="G467" s="92">
        <f t="shared" si="8"/>
        <v>0.18541033434650456</v>
      </c>
    </row>
    <row r="468" spans="1:7" s="70" customFormat="1" ht="18.75" customHeight="1">
      <c r="A468" s="71" t="s">
        <v>4</v>
      </c>
      <c r="B468" s="72">
        <v>0</v>
      </c>
      <c r="C468" s="72"/>
      <c r="D468" s="73">
        <v>0</v>
      </c>
      <c r="E468" s="73">
        <f>'[2]表二 (支出分县区过渡表)'!B466</f>
        <v>0</v>
      </c>
      <c r="F468" s="74"/>
      <c r="G468" s="92"/>
    </row>
    <row r="469" spans="1:7" s="70" customFormat="1" ht="18.75" customHeight="1">
      <c r="A469" s="71" t="s">
        <v>5</v>
      </c>
      <c r="B469" s="72">
        <v>0</v>
      </c>
      <c r="C469" s="72">
        <f>VLOOKUP(A469,[3]Sheet2!$A$1:$C$1164,3,FALSE)</f>
        <v>0</v>
      </c>
      <c r="D469" s="73">
        <v>0</v>
      </c>
      <c r="E469" s="73">
        <f>'[2]表二 (支出分县区过渡表)'!B467</f>
        <v>0</v>
      </c>
      <c r="F469" s="74"/>
      <c r="G469" s="92"/>
    </row>
    <row r="470" spans="1:7" s="70" customFormat="1" ht="18.75" customHeight="1">
      <c r="A470" s="71" t="s">
        <v>6</v>
      </c>
      <c r="B470" s="72">
        <v>0</v>
      </c>
      <c r="C470" s="72">
        <f>VLOOKUP(A470,[3]Sheet2!$A$1:$C$1164,3,FALSE)</f>
        <v>0</v>
      </c>
      <c r="D470" s="73">
        <v>0</v>
      </c>
      <c r="E470" s="73">
        <f>'[2]表二 (支出分县区过渡表)'!B468</f>
        <v>0</v>
      </c>
      <c r="F470" s="74"/>
      <c r="G470" s="92"/>
    </row>
    <row r="471" spans="1:7" s="70" customFormat="1" ht="18.75" customHeight="1">
      <c r="A471" s="71" t="s">
        <v>269</v>
      </c>
      <c r="B471" s="72">
        <v>292</v>
      </c>
      <c r="C471" s="72">
        <f>VLOOKUP(A471,[3]Sheet2!$A$1:$C$1164,3,FALSE)</f>
        <v>292</v>
      </c>
      <c r="D471" s="73">
        <v>8</v>
      </c>
      <c r="E471" s="73">
        <f>'[2]表二 (支出分县区过渡表)'!B469</f>
        <v>64.400000000000006</v>
      </c>
      <c r="F471" s="74">
        <f>IF(C471=0,"不可比",D471/C471*100)</f>
        <v>2.7397260273972601</v>
      </c>
      <c r="G471" s="92">
        <f t="shared" si="8"/>
        <v>-0.9726027397260274</v>
      </c>
    </row>
    <row r="472" spans="1:7" s="70" customFormat="1" ht="18.75" customHeight="1">
      <c r="A472" s="71" t="s">
        <v>270</v>
      </c>
      <c r="B472" s="72">
        <v>37</v>
      </c>
      <c r="C472" s="72">
        <f>VLOOKUP(A472,[3]Sheet2!$A$1:$C$1164,3,FALSE)</f>
        <v>34</v>
      </c>
      <c r="D472" s="73">
        <v>227</v>
      </c>
      <c r="E472" s="73">
        <f>'[2]表二 (支出分县区过渡表)'!B470</f>
        <v>0</v>
      </c>
      <c r="F472" s="74">
        <f>IF(C472=0,"不可比",D472/C472*100)</f>
        <v>667.64705882352939</v>
      </c>
      <c r="G472" s="92">
        <f t="shared" si="8"/>
        <v>5.1351351351351351</v>
      </c>
    </row>
    <row r="473" spans="1:7" s="70" customFormat="1" ht="18.75" customHeight="1">
      <c r="A473" s="71" t="s">
        <v>271</v>
      </c>
      <c r="B473" s="72">
        <v>0</v>
      </c>
      <c r="C473" s="72">
        <v>0</v>
      </c>
      <c r="D473" s="73">
        <v>0</v>
      </c>
      <c r="E473" s="73">
        <f>'[2]表二 (支出分县区过渡表)'!B471</f>
        <v>0</v>
      </c>
      <c r="F473" s="74"/>
      <c r="G473" s="92"/>
    </row>
    <row r="474" spans="1:7" s="70" customFormat="1" ht="18.75" customHeight="1">
      <c r="A474" s="71" t="s">
        <v>272</v>
      </c>
      <c r="B474" s="72">
        <v>0</v>
      </c>
      <c r="C474" s="72">
        <v>0</v>
      </c>
      <c r="D474" s="73">
        <v>155</v>
      </c>
      <c r="E474" s="73">
        <f>'[2]表二 (支出分县区过渡表)'!B472</f>
        <v>218.24</v>
      </c>
      <c r="F474" s="74" t="s">
        <v>1113</v>
      </c>
      <c r="G474" s="92"/>
    </row>
    <row r="475" spans="1:7" s="70" customFormat="1" ht="18.75" customHeight="1">
      <c r="A475" s="71" t="s">
        <v>273</v>
      </c>
      <c r="B475" s="72">
        <v>435</v>
      </c>
      <c r="C475" s="72">
        <f>VLOOKUP(A475,[3]Sheet2!$A$1:$C$1164,3,FALSE)</f>
        <v>417</v>
      </c>
      <c r="D475" s="73">
        <f>SUM(D476:D485)</f>
        <v>747</v>
      </c>
      <c r="E475" s="73">
        <f>'[2]表二 (支出分县区过渡表)'!B473</f>
        <v>38.24</v>
      </c>
      <c r="F475" s="74">
        <f>IF(C475=0,"不可比",D475/C475*100)</f>
        <v>179.136690647482</v>
      </c>
      <c r="G475" s="92">
        <f t="shared" si="8"/>
        <v>0.71724137931034482</v>
      </c>
    </row>
    <row r="476" spans="1:7" s="70" customFormat="1" ht="18.75" customHeight="1">
      <c r="A476" s="71" t="s">
        <v>4</v>
      </c>
      <c r="B476" s="72">
        <v>86</v>
      </c>
      <c r="C476" s="72">
        <v>100</v>
      </c>
      <c r="D476" s="73">
        <v>44</v>
      </c>
      <c r="E476" s="73">
        <f>'[2]表二 (支出分县区过渡表)'!B474</f>
        <v>0</v>
      </c>
      <c r="F476" s="74">
        <f>IF(C476=0,"不可比",D476/C476*100)</f>
        <v>44</v>
      </c>
      <c r="G476" s="92">
        <f t="shared" si="8"/>
        <v>-0.48837209302325579</v>
      </c>
    </row>
    <row r="477" spans="1:7" s="70" customFormat="1" ht="18.75" customHeight="1">
      <c r="A477" s="71" t="s">
        <v>5</v>
      </c>
      <c r="B477" s="72">
        <v>5</v>
      </c>
      <c r="C477" s="72">
        <f>VLOOKUP(A477,[3]Sheet2!$A$1:$C$1164,3,FALSE)</f>
        <v>0</v>
      </c>
      <c r="D477" s="73">
        <v>0</v>
      </c>
      <c r="E477" s="73">
        <f>'[2]表二 (支出分县区过渡表)'!B475</f>
        <v>0</v>
      </c>
      <c r="F477" s="74"/>
      <c r="G477" s="92">
        <f t="shared" si="8"/>
        <v>-1</v>
      </c>
    </row>
    <row r="478" spans="1:7" s="70" customFormat="1" ht="18.75" customHeight="1">
      <c r="A478" s="71" t="s">
        <v>6</v>
      </c>
      <c r="B478" s="72">
        <v>0</v>
      </c>
      <c r="C478" s="72">
        <f>VLOOKUP(A478,[3]Sheet2!$A$1:$C$1164,3,FALSE)</f>
        <v>0</v>
      </c>
      <c r="D478" s="73">
        <v>0</v>
      </c>
      <c r="E478" s="73">
        <f>'[2]表二 (支出分县区过渡表)'!B476</f>
        <v>0</v>
      </c>
      <c r="F478" s="74"/>
      <c r="G478" s="92"/>
    </row>
    <row r="479" spans="1:7" s="70" customFormat="1" ht="18.75" customHeight="1">
      <c r="A479" s="71" t="s">
        <v>274</v>
      </c>
      <c r="B479" s="72">
        <v>0</v>
      </c>
      <c r="C479" s="72">
        <f>VLOOKUP(A479,[3]Sheet2!$A$1:$C$1164,3,FALSE)</f>
        <v>0</v>
      </c>
      <c r="D479" s="73">
        <v>0</v>
      </c>
      <c r="E479" s="73">
        <f>'[2]表二 (支出分县区过渡表)'!B477</f>
        <v>0</v>
      </c>
      <c r="F479" s="74"/>
      <c r="G479" s="92"/>
    </row>
    <row r="480" spans="1:7" s="70" customFormat="1" ht="18.75" customHeight="1">
      <c r="A480" s="71" t="s">
        <v>275</v>
      </c>
      <c r="B480" s="72">
        <v>49</v>
      </c>
      <c r="C480" s="72">
        <f>VLOOKUP(A480,[3]Sheet2!$A$1:$C$1164,3,FALSE)</f>
        <v>30</v>
      </c>
      <c r="D480" s="73">
        <v>228</v>
      </c>
      <c r="E480" s="73">
        <f>'[2]表二 (支出分县区过渡表)'!B478</f>
        <v>0</v>
      </c>
      <c r="F480" s="74">
        <f>IF(C480=0,"不可比",D480/C480*100)</f>
        <v>760</v>
      </c>
      <c r="G480" s="92">
        <f t="shared" si="8"/>
        <v>3.6530612244897958</v>
      </c>
    </row>
    <row r="481" spans="1:7" s="70" customFormat="1" ht="18.75" customHeight="1">
      <c r="A481" s="71" t="s">
        <v>276</v>
      </c>
      <c r="B481" s="72">
        <v>0</v>
      </c>
      <c r="C481" s="72">
        <f>VLOOKUP(A481,[3]Sheet2!$A$1:$C$1164,3,FALSE)</f>
        <v>0</v>
      </c>
      <c r="D481" s="73">
        <v>4</v>
      </c>
      <c r="E481" s="73">
        <f>'[2]表二 (支出分县区过渡表)'!B479</f>
        <v>80</v>
      </c>
      <c r="F481" s="74" t="s">
        <v>1113</v>
      </c>
      <c r="G481" s="92"/>
    </row>
    <row r="482" spans="1:7" s="70" customFormat="1" ht="18.75" customHeight="1">
      <c r="A482" s="71" t="s">
        <v>277</v>
      </c>
      <c r="B482" s="72">
        <v>114</v>
      </c>
      <c r="C482" s="72">
        <f>VLOOKUP(A482,[3]Sheet2!$A$1:$C$1164,3,FALSE)</f>
        <v>114</v>
      </c>
      <c r="D482" s="73">
        <v>455</v>
      </c>
      <c r="E482" s="73">
        <f>'[2]表二 (支出分县区过渡表)'!B480</f>
        <v>100</v>
      </c>
      <c r="F482" s="74">
        <f>IF(C482=0,"不可比",D482/C482*100)</f>
        <v>399.12280701754389</v>
      </c>
      <c r="G482" s="92">
        <f t="shared" si="8"/>
        <v>2.9912280701754388</v>
      </c>
    </row>
    <row r="483" spans="1:7" s="70" customFormat="1" ht="18.75" customHeight="1">
      <c r="A483" s="71" t="s">
        <v>278</v>
      </c>
      <c r="B483" s="72">
        <v>112</v>
      </c>
      <c r="C483" s="72">
        <f>VLOOKUP(A483,[3]Sheet2!$A$1:$C$1164,3,FALSE)</f>
        <v>113</v>
      </c>
      <c r="D483" s="73">
        <v>2</v>
      </c>
      <c r="E483" s="73">
        <f>'[2]表二 (支出分县区过渡表)'!B481</f>
        <v>0</v>
      </c>
      <c r="F483" s="74">
        <f>IF(C483=0,"不可比",D483/C483*100)</f>
        <v>1.7699115044247788</v>
      </c>
      <c r="G483" s="92">
        <f t="shared" si="8"/>
        <v>-0.9821428571428571</v>
      </c>
    </row>
    <row r="484" spans="1:7" s="70" customFormat="1" ht="18.75" customHeight="1">
      <c r="A484" s="71" t="s">
        <v>279</v>
      </c>
      <c r="B484" s="72">
        <v>0</v>
      </c>
      <c r="C484" s="72">
        <f>VLOOKUP(A484,[3]Sheet2!$A$1:$C$1164,3,FALSE)</f>
        <v>0</v>
      </c>
      <c r="D484" s="73">
        <v>0</v>
      </c>
      <c r="E484" s="73">
        <f>'[2]表二 (支出分县区过渡表)'!B482</f>
        <v>0</v>
      </c>
      <c r="F484" s="74"/>
      <c r="G484" s="92"/>
    </row>
    <row r="485" spans="1:7" s="70" customFormat="1" ht="18.75" customHeight="1">
      <c r="A485" s="71" t="s">
        <v>280</v>
      </c>
      <c r="B485" s="72">
        <v>69</v>
      </c>
      <c r="C485" s="72">
        <f>VLOOKUP(A485,[3]Sheet2!$A$1:$C$1164,3,FALSE)</f>
        <v>60</v>
      </c>
      <c r="D485" s="73">
        <v>14</v>
      </c>
      <c r="E485" s="73">
        <f>'[2]表二 (支出分县区过渡表)'!B483</f>
        <v>0</v>
      </c>
      <c r="F485" s="74">
        <f>IF(C485=0,"不可比",D485/C485*100)</f>
        <v>23.333333333333332</v>
      </c>
      <c r="G485" s="92">
        <f t="shared" si="8"/>
        <v>-0.79710144927536231</v>
      </c>
    </row>
    <row r="486" spans="1:7" s="70" customFormat="1" ht="18.75" customHeight="1">
      <c r="A486" s="71" t="s">
        <v>1119</v>
      </c>
      <c r="B486" s="72">
        <v>30</v>
      </c>
      <c r="C486" s="72">
        <f>VLOOKUP(A486,[3]Sheet2!$A$1:$C$1164,3,FALSE)</f>
        <v>30</v>
      </c>
      <c r="D486" s="73">
        <f>SUM(D487:D494)</f>
        <v>31</v>
      </c>
      <c r="E486" s="73">
        <f>'[2]表二 (支出分县区过渡表)'!B484</f>
        <v>0</v>
      </c>
      <c r="F486" s="74">
        <f>IF(C486=0,"不可比",D486/C486*100)</f>
        <v>103.33333333333334</v>
      </c>
      <c r="G486" s="92">
        <f t="shared" si="8"/>
        <v>3.3333333333333333E-2</v>
      </c>
    </row>
    <row r="487" spans="1:7" s="70" customFormat="1" ht="18.75" customHeight="1">
      <c r="A487" s="71" t="s">
        <v>4</v>
      </c>
      <c r="B487" s="102">
        <v>29</v>
      </c>
      <c r="C487" s="72">
        <v>28</v>
      </c>
      <c r="D487" s="73">
        <v>2</v>
      </c>
      <c r="E487" s="73">
        <f>'[2]表二 (支出分县区过渡表)'!B485</f>
        <v>0</v>
      </c>
      <c r="F487" s="74">
        <f>IF(C487=0,"不可比",D487/C487*100)</f>
        <v>7.1428571428571423</v>
      </c>
      <c r="G487" s="92">
        <f t="shared" si="8"/>
        <v>-0.93103448275862066</v>
      </c>
    </row>
    <row r="488" spans="1:7" s="70" customFormat="1" ht="18.75" customHeight="1">
      <c r="A488" s="71" t="s">
        <v>1120</v>
      </c>
      <c r="B488" s="102">
        <v>0</v>
      </c>
      <c r="C488" s="72">
        <v>0</v>
      </c>
      <c r="D488" s="73">
        <v>0</v>
      </c>
      <c r="E488" s="73">
        <f>'[2]表二 (支出分县区过渡表)'!B486</f>
        <v>0</v>
      </c>
      <c r="F488" s="74"/>
      <c r="G488" s="92"/>
    </row>
    <row r="489" spans="1:7" s="70" customFormat="1" ht="18.75" customHeight="1">
      <c r="A489" s="71" t="s">
        <v>6</v>
      </c>
      <c r="B489" s="102">
        <v>0</v>
      </c>
      <c r="C489" s="72">
        <f>VLOOKUP(A489,[3]Sheet2!$A$1:$C$1164,3,FALSE)</f>
        <v>0</v>
      </c>
      <c r="D489" s="73">
        <v>0</v>
      </c>
      <c r="E489" s="73">
        <f>'[2]表二 (支出分县区过渡表)'!B487</f>
        <v>0</v>
      </c>
      <c r="F489" s="74"/>
      <c r="G489" s="92"/>
    </row>
    <row r="490" spans="1:7" s="70" customFormat="1" ht="18.75" customHeight="1">
      <c r="A490" s="71" t="s">
        <v>1121</v>
      </c>
      <c r="B490" s="72">
        <v>0</v>
      </c>
      <c r="C490" s="72">
        <v>0</v>
      </c>
      <c r="D490" s="73">
        <v>5</v>
      </c>
      <c r="E490" s="73">
        <f>'[2]表二 (支出分县区过渡表)'!B488</f>
        <v>0</v>
      </c>
      <c r="F490" s="74" t="s">
        <v>1113</v>
      </c>
      <c r="G490" s="92"/>
    </row>
    <row r="491" spans="1:7" s="70" customFormat="1" ht="18.75" customHeight="1">
      <c r="A491" s="71" t="s">
        <v>1122</v>
      </c>
      <c r="B491" s="72">
        <v>0</v>
      </c>
      <c r="C491" s="72">
        <v>0</v>
      </c>
      <c r="D491" s="73">
        <v>0</v>
      </c>
      <c r="E491" s="73">
        <f>'[2]表二 (支出分县区过渡表)'!B489</f>
        <v>0</v>
      </c>
      <c r="F491" s="74"/>
      <c r="G491" s="92"/>
    </row>
    <row r="492" spans="1:7" s="70" customFormat="1" ht="18.75" customHeight="1">
      <c r="A492" s="71" t="s">
        <v>1123</v>
      </c>
      <c r="B492" s="72">
        <v>0</v>
      </c>
      <c r="C492" s="72">
        <v>0</v>
      </c>
      <c r="D492" s="73">
        <v>0</v>
      </c>
      <c r="E492" s="73">
        <f>'[2]表二 (支出分县区过渡表)'!B490</f>
        <v>0</v>
      </c>
      <c r="F492" s="74"/>
      <c r="G492" s="92"/>
    </row>
    <row r="493" spans="1:7" s="70" customFormat="1" ht="18.75" customHeight="1">
      <c r="A493" s="71" t="s">
        <v>1124</v>
      </c>
      <c r="B493" s="72">
        <v>0</v>
      </c>
      <c r="C493" s="72">
        <v>0</v>
      </c>
      <c r="D493" s="73">
        <v>0</v>
      </c>
      <c r="E493" s="73">
        <f>'[2]表二 (支出分县区过渡表)'!B491</f>
        <v>0</v>
      </c>
      <c r="F493" s="74"/>
      <c r="G493" s="92"/>
    </row>
    <row r="494" spans="1:7" s="70" customFormat="1" ht="18.75" customHeight="1">
      <c r="A494" s="71" t="s">
        <v>1125</v>
      </c>
      <c r="B494" s="72">
        <v>1</v>
      </c>
      <c r="C494" s="72">
        <f>VLOOKUP(A494,[3]Sheet2!$A$1:$C$1164,3,FALSE)</f>
        <v>2</v>
      </c>
      <c r="D494" s="73">
        <v>24</v>
      </c>
      <c r="E494" s="73">
        <f>'[2]表二 (支出分县区过渡表)'!B492</f>
        <v>440.74</v>
      </c>
      <c r="F494" s="74">
        <f>IF(C494=0,"不可比",D494/C494*100)</f>
        <v>1200</v>
      </c>
      <c r="G494" s="92">
        <f t="shared" si="8"/>
        <v>23</v>
      </c>
    </row>
    <row r="495" spans="1:7" s="70" customFormat="1" ht="18.75" customHeight="1">
      <c r="A495" s="71" t="s">
        <v>1126</v>
      </c>
      <c r="B495" s="72">
        <v>557</v>
      </c>
      <c r="C495" s="72">
        <f>VLOOKUP(A495,[3]Sheet2!$A$1:$C$1164,3,FALSE)</f>
        <v>487</v>
      </c>
      <c r="D495" s="73">
        <f>SUM(D496:D502)</f>
        <v>687</v>
      </c>
      <c r="E495" s="73">
        <f>'[2]表二 (支出分县区过渡表)'!B493</f>
        <v>393.41</v>
      </c>
      <c r="F495" s="74">
        <f>IF(C495=0,"不可比",D495/C495*100)</f>
        <v>141.06776180698154</v>
      </c>
      <c r="G495" s="92">
        <f t="shared" si="8"/>
        <v>0.23339317773788151</v>
      </c>
    </row>
    <row r="496" spans="1:7" s="70" customFormat="1" ht="18.75" customHeight="1">
      <c r="A496" s="71" t="s">
        <v>4</v>
      </c>
      <c r="B496" s="72">
        <v>243</v>
      </c>
      <c r="C496" s="72">
        <v>190</v>
      </c>
      <c r="D496" s="73">
        <v>466</v>
      </c>
      <c r="E496" s="73">
        <f>'[2]表二 (支出分县区过渡表)'!B494</f>
        <v>0</v>
      </c>
      <c r="F496" s="74">
        <f>IF(C496=0,"不可比",D496/C496*100)</f>
        <v>245.26315789473685</v>
      </c>
      <c r="G496" s="92">
        <f t="shared" si="8"/>
        <v>0.91769547325102885</v>
      </c>
    </row>
    <row r="497" spans="1:9" s="70" customFormat="1" ht="18.75" customHeight="1">
      <c r="A497" s="71" t="s">
        <v>5</v>
      </c>
      <c r="B497" s="72">
        <v>0</v>
      </c>
      <c r="C497" s="72">
        <f>VLOOKUP(A497,[3]Sheet2!$A$1:$C$1164,3,FALSE)</f>
        <v>0</v>
      </c>
      <c r="D497" s="73">
        <v>8</v>
      </c>
      <c r="E497" s="73">
        <f>'[2]表二 (支出分县区过渡表)'!B495</f>
        <v>0</v>
      </c>
      <c r="F497" s="74"/>
      <c r="G497" s="92"/>
    </row>
    <row r="498" spans="1:9" s="70" customFormat="1" ht="18.75" customHeight="1">
      <c r="A498" s="71" t="s">
        <v>6</v>
      </c>
      <c r="B498" s="72">
        <v>0</v>
      </c>
      <c r="C498" s="72">
        <f>VLOOKUP(A498,[3]Sheet2!$A$1:$C$1164,3,FALSE)</f>
        <v>0</v>
      </c>
      <c r="D498" s="73">
        <v>0</v>
      </c>
      <c r="E498" s="73">
        <f>'[2]表二 (支出分县区过渡表)'!B496</f>
        <v>0</v>
      </c>
      <c r="F498" s="74"/>
      <c r="G498" s="92"/>
    </row>
    <row r="499" spans="1:9" s="70" customFormat="1" ht="18.75" customHeight="1">
      <c r="A499" s="103" t="s">
        <v>1127</v>
      </c>
      <c r="B499" s="72">
        <v>37</v>
      </c>
      <c r="C499" s="72">
        <v>0</v>
      </c>
      <c r="D499" s="73">
        <v>18</v>
      </c>
      <c r="E499" s="73">
        <f>'[2]表二 (支出分县区过渡表)'!B497</f>
        <v>0</v>
      </c>
      <c r="F499" s="74" t="s">
        <v>1113</v>
      </c>
      <c r="G499" s="92">
        <f t="shared" si="8"/>
        <v>-0.51351351351351349</v>
      </c>
    </row>
    <row r="500" spans="1:9" s="70" customFormat="1" ht="18.75" customHeight="1">
      <c r="A500" s="103" t="s">
        <v>1128</v>
      </c>
      <c r="B500" s="72">
        <v>244</v>
      </c>
      <c r="C500" s="72"/>
      <c r="D500" s="73">
        <v>195</v>
      </c>
      <c r="E500" s="73">
        <f>'[2]表二 (支出分县区过渡表)'!B498</f>
        <v>47.33</v>
      </c>
      <c r="F500" s="74" t="s">
        <v>1113</v>
      </c>
      <c r="G500" s="92">
        <f t="shared" si="8"/>
        <v>-0.20081967213114754</v>
      </c>
    </row>
    <row r="501" spans="1:9" s="70" customFormat="1" ht="18.75" customHeight="1">
      <c r="A501" s="103" t="s">
        <v>1129</v>
      </c>
      <c r="B501" s="72">
        <v>33</v>
      </c>
      <c r="C501" s="72">
        <v>264</v>
      </c>
      <c r="D501" s="73">
        <v>0</v>
      </c>
      <c r="E501" s="73">
        <f>'[2]表二 (支出分县区过渡表)'!B499</f>
        <v>0</v>
      </c>
      <c r="F501" s="74">
        <f>IF(C501=0,"不可比",D501/C501*100)</f>
        <v>0</v>
      </c>
      <c r="G501" s="92">
        <f t="shared" si="8"/>
        <v>-1</v>
      </c>
    </row>
    <row r="502" spans="1:9" s="70" customFormat="1" ht="18.75" customHeight="1">
      <c r="A502" s="71" t="s">
        <v>1130</v>
      </c>
      <c r="B502" s="72"/>
      <c r="C502" s="72">
        <f>VLOOKUP(A502,[3]Sheet2!$A$1:$C$1164,3,FALSE)</f>
        <v>33</v>
      </c>
      <c r="D502" s="73">
        <v>0</v>
      </c>
      <c r="E502" s="73">
        <f>'[2]表二 (支出分县区过渡表)'!B500</f>
        <v>15.98</v>
      </c>
      <c r="F502" s="74">
        <f>IF(C502=0,"不可比",D502/C502*100)</f>
        <v>0</v>
      </c>
      <c r="G502" s="92"/>
    </row>
    <row r="503" spans="1:9" s="70" customFormat="1" ht="18.75" customHeight="1">
      <c r="A503" s="71" t="s">
        <v>1131</v>
      </c>
      <c r="B503" s="72">
        <v>385</v>
      </c>
      <c r="C503" s="72">
        <f>VLOOKUP(A503,[3]Sheet2!$A$1:$C$1164,3,FALSE)</f>
        <v>280</v>
      </c>
      <c r="D503" s="73">
        <f>SUM(D504:D506)</f>
        <v>268</v>
      </c>
      <c r="E503" s="73">
        <f>'[2]表二 (支出分县区过渡表)'!B501</f>
        <v>0</v>
      </c>
      <c r="F503" s="74">
        <f>IF(C503=0,"不可比",D503/C503*100)</f>
        <v>95.714285714285722</v>
      </c>
      <c r="G503" s="92">
        <f t="shared" si="8"/>
        <v>-0.30389610389610389</v>
      </c>
    </row>
    <row r="504" spans="1:9" s="70" customFormat="1" ht="18.75" customHeight="1">
      <c r="A504" s="71" t="s">
        <v>284</v>
      </c>
      <c r="B504" s="72"/>
      <c r="C504" s="72">
        <v>0</v>
      </c>
      <c r="D504" s="73">
        <v>15</v>
      </c>
      <c r="E504" s="73">
        <f>'[2]表二 (支出分县区过渡表)'!B502</f>
        <v>0</v>
      </c>
      <c r="F504" s="74" t="s">
        <v>1113</v>
      </c>
      <c r="G504" s="92"/>
    </row>
    <row r="505" spans="1:9" s="70" customFormat="1" ht="18.75" customHeight="1">
      <c r="A505" s="71" t="s">
        <v>285</v>
      </c>
      <c r="B505" s="72">
        <v>69</v>
      </c>
      <c r="C505" s="72">
        <f>VLOOKUP(A505,[3]Sheet2!$A$1:$C$1164,3,FALSE)</f>
        <v>69</v>
      </c>
      <c r="D505" s="73">
        <v>2</v>
      </c>
      <c r="E505" s="73">
        <f>'[2]表二 (支出分县区过渡表)'!B503</f>
        <v>15.98</v>
      </c>
      <c r="F505" s="74">
        <f>IF(C505=0,"不可比",D505/C505*100)</f>
        <v>2.8985507246376812</v>
      </c>
      <c r="G505" s="92">
        <f t="shared" si="8"/>
        <v>-0.97101449275362317</v>
      </c>
    </row>
    <row r="506" spans="1:9" s="70" customFormat="1" ht="18.75" customHeight="1">
      <c r="A506" s="71" t="s">
        <v>1132</v>
      </c>
      <c r="B506" s="72">
        <v>316</v>
      </c>
      <c r="C506" s="72">
        <f>VLOOKUP(A506,[3]Sheet2!$A$1:$C$1164,3,FALSE)</f>
        <v>211</v>
      </c>
      <c r="D506" s="73">
        <v>251</v>
      </c>
      <c r="E506" s="73">
        <f>'[2]表二 (支出分县区过渡表)'!B504</f>
        <v>23228.760000000006</v>
      </c>
      <c r="F506" s="74">
        <f>IF(C506=0,"不可比",D506/C506*100)</f>
        <v>118.95734597156398</v>
      </c>
      <c r="G506" s="92">
        <f t="shared" si="8"/>
        <v>-0.20569620253164558</v>
      </c>
    </row>
    <row r="507" spans="1:9" s="70" customFormat="1" ht="18.75" customHeight="1">
      <c r="A507" s="71" t="s">
        <v>287</v>
      </c>
      <c r="B507" s="72">
        <v>59414</v>
      </c>
      <c r="C507" s="72">
        <f>VLOOKUP(A507,[3]Sheet2!$A$1:$C$1164,3,FALSE)</f>
        <v>25383</v>
      </c>
      <c r="D507" s="73">
        <f>D508+D527+D535+D537+D546+D550+D560+D568+D575+D583+D592+D597+D600+D603+D606+D609+D612+D616+D620+D631+D628</f>
        <v>28589</v>
      </c>
      <c r="E507" s="73">
        <f>'[2]表二 (支出分县区过渡表)'!B505</f>
        <v>1580.3899999999999</v>
      </c>
      <c r="F507" s="74">
        <f>IF(C507=0,"不可比",D507/C507*100)</f>
        <v>112.63050072883425</v>
      </c>
      <c r="G507" s="92">
        <f t="shared" si="8"/>
        <v>-0.51881711381155959</v>
      </c>
      <c r="I507" s="75"/>
    </row>
    <row r="508" spans="1:9" s="70" customFormat="1" ht="18.75" customHeight="1">
      <c r="A508" s="71" t="s">
        <v>288</v>
      </c>
      <c r="B508" s="72">
        <v>1344</v>
      </c>
      <c r="C508" s="72">
        <f>VLOOKUP(A508,[3]Sheet2!$A$1:$C$1164,3,FALSE)</f>
        <v>1144</v>
      </c>
      <c r="D508" s="73">
        <f>SUM(D509:D526)</f>
        <v>1624</v>
      </c>
      <c r="E508" s="73">
        <f>'[2]表二 (支出分县区过渡表)'!B506</f>
        <v>1199.83</v>
      </c>
      <c r="F508" s="74">
        <f>IF(C508=0,"不可比",D508/C508*100)</f>
        <v>141.95804195804195</v>
      </c>
      <c r="G508" s="92">
        <f t="shared" si="8"/>
        <v>0.20833333333333334</v>
      </c>
    </row>
    <row r="509" spans="1:9" s="70" customFormat="1" ht="18.75" customHeight="1">
      <c r="A509" s="71" t="s">
        <v>4</v>
      </c>
      <c r="B509" s="72">
        <v>973</v>
      </c>
      <c r="C509" s="72">
        <v>810</v>
      </c>
      <c r="D509" s="73">
        <v>1007</v>
      </c>
      <c r="E509" s="73">
        <f>'[2]表二 (支出分县区过渡表)'!B507</f>
        <v>0</v>
      </c>
      <c r="F509" s="74">
        <f>IF(C509=0,"不可比",D509/C509*100)</f>
        <v>124.32098765432099</v>
      </c>
      <c r="G509" s="92">
        <f t="shared" si="8"/>
        <v>3.4943473792394653E-2</v>
      </c>
    </row>
    <row r="510" spans="1:9" s="70" customFormat="1" ht="18.75" customHeight="1">
      <c r="A510" s="71" t="s">
        <v>5</v>
      </c>
      <c r="B510" s="102">
        <v>0</v>
      </c>
      <c r="C510" s="72">
        <f>VLOOKUP(A510,[3]Sheet2!$A$1:$C$1164,3,FALSE)</f>
        <v>0</v>
      </c>
      <c r="D510" s="73">
        <v>0</v>
      </c>
      <c r="E510" s="73">
        <f>'[2]表二 (支出分县区过渡表)'!B508</f>
        <v>0</v>
      </c>
      <c r="F510" s="74"/>
      <c r="G510" s="92"/>
    </row>
    <row r="511" spans="1:9" s="70" customFormat="1" ht="18.75" customHeight="1">
      <c r="A511" s="71" t="s">
        <v>6</v>
      </c>
      <c r="B511" s="102">
        <v>0</v>
      </c>
      <c r="C511" s="72">
        <f>VLOOKUP(A511,[3]Sheet2!$A$1:$C$1164,3,FALSE)</f>
        <v>0</v>
      </c>
      <c r="D511" s="73">
        <v>0</v>
      </c>
      <c r="E511" s="73">
        <f>'[2]表二 (支出分县区过渡表)'!B509</f>
        <v>0</v>
      </c>
      <c r="F511" s="74"/>
      <c r="G511" s="92"/>
    </row>
    <row r="512" spans="1:9" s="70" customFormat="1" ht="18.75" customHeight="1">
      <c r="A512" s="71" t="s">
        <v>289</v>
      </c>
      <c r="B512" s="102">
        <v>0</v>
      </c>
      <c r="C512" s="72">
        <f>VLOOKUP(A512,[3]Sheet2!$A$1:$C$1164,3,FALSE)</f>
        <v>0</v>
      </c>
      <c r="D512" s="73">
        <v>0</v>
      </c>
      <c r="E512" s="73">
        <f>'[2]表二 (支出分县区过渡表)'!B510</f>
        <v>0</v>
      </c>
      <c r="F512" s="74"/>
      <c r="G512" s="92"/>
    </row>
    <row r="513" spans="1:9" s="70" customFormat="1" ht="18.75" customHeight="1">
      <c r="A513" s="71" t="s">
        <v>290</v>
      </c>
      <c r="B513" s="102">
        <v>0</v>
      </c>
      <c r="C513" s="72">
        <f>VLOOKUP(A513,[3]Sheet2!$A$1:$C$1164,3,FALSE)</f>
        <v>5</v>
      </c>
      <c r="D513" s="73">
        <v>3</v>
      </c>
      <c r="E513" s="73">
        <f>'[2]表二 (支出分县区过渡表)'!B511</f>
        <v>0</v>
      </c>
      <c r="F513" s="74">
        <f>IF(C513=0,"不可比",D513/C513*100)</f>
        <v>60</v>
      </c>
      <c r="G513" s="92"/>
    </row>
    <row r="514" spans="1:9" s="70" customFormat="1" ht="18.75" customHeight="1">
      <c r="A514" s="71" t="s">
        <v>291</v>
      </c>
      <c r="B514" s="102">
        <v>15</v>
      </c>
      <c r="C514" s="72">
        <f>VLOOKUP(A514,[3]Sheet2!$A$1:$C$1164,3,FALSE)</f>
        <v>16</v>
      </c>
      <c r="D514" s="73">
        <v>3</v>
      </c>
      <c r="E514" s="73">
        <f>'[2]表二 (支出分县区过渡表)'!B512</f>
        <v>0</v>
      </c>
      <c r="F514" s="74">
        <f>IF(C514=0,"不可比",D514/C514*100)</f>
        <v>18.75</v>
      </c>
      <c r="G514" s="92">
        <f t="shared" si="8"/>
        <v>-0.8</v>
      </c>
    </row>
    <row r="515" spans="1:9" s="70" customFormat="1" ht="18.75" customHeight="1">
      <c r="A515" s="71" t="s">
        <v>292</v>
      </c>
      <c r="B515" s="72">
        <v>0</v>
      </c>
      <c r="C515" s="72">
        <f>VLOOKUP(A515,[3]Sheet2!$A$1:$C$1164,3,FALSE)</f>
        <v>0</v>
      </c>
      <c r="D515" s="73">
        <v>0</v>
      </c>
      <c r="E515" s="73">
        <f>'[2]表二 (支出分县区过渡表)'!B513</f>
        <v>0</v>
      </c>
      <c r="F515" s="74"/>
      <c r="G515" s="92"/>
    </row>
    <row r="516" spans="1:9" s="70" customFormat="1" ht="18.75" customHeight="1">
      <c r="A516" s="71" t="s">
        <v>46</v>
      </c>
      <c r="B516" s="72">
        <v>0</v>
      </c>
      <c r="C516" s="72"/>
      <c r="D516" s="73">
        <v>0</v>
      </c>
      <c r="E516" s="73">
        <f>'[2]表二 (支出分县区过渡表)'!B514</f>
        <v>0</v>
      </c>
      <c r="F516" s="74"/>
      <c r="G516" s="92"/>
    </row>
    <row r="517" spans="1:9" s="75" customFormat="1" ht="18.75" customHeight="1">
      <c r="A517" s="71" t="s">
        <v>293</v>
      </c>
      <c r="B517" s="72">
        <v>343</v>
      </c>
      <c r="C517" s="72">
        <f>VLOOKUP(A517,[3]Sheet2!$A$1:$C$1164,3,FALSE)</f>
        <v>300</v>
      </c>
      <c r="D517" s="73">
        <v>360</v>
      </c>
      <c r="E517" s="73">
        <f>'[2]表二 (支出分县区过渡表)'!B515</f>
        <v>100</v>
      </c>
      <c r="F517" s="74">
        <f>IF(C517=0,"不可比",D517/C517*100)</f>
        <v>120</v>
      </c>
      <c r="G517" s="92">
        <f t="shared" si="8"/>
        <v>4.9562682215743441E-2</v>
      </c>
      <c r="I517" s="70"/>
    </row>
    <row r="518" spans="1:9" s="70" customFormat="1" ht="18.75" customHeight="1">
      <c r="A518" s="71" t="s">
        <v>294</v>
      </c>
      <c r="B518" s="72">
        <v>1</v>
      </c>
      <c r="C518" s="72">
        <f>VLOOKUP(A518,[3]Sheet2!$A$1:$C$1164,3,FALSE)</f>
        <v>1</v>
      </c>
      <c r="D518" s="73">
        <v>0</v>
      </c>
      <c r="E518" s="73">
        <f>'[2]表二 (支出分县区过渡表)'!B516</f>
        <v>0</v>
      </c>
      <c r="F518" s="74">
        <f>IF(C518=0,"不可比",D518/C518*100)</f>
        <v>0</v>
      </c>
      <c r="G518" s="92">
        <f t="shared" si="8"/>
        <v>-1</v>
      </c>
    </row>
    <row r="519" spans="1:9" s="70" customFormat="1" ht="18.75" customHeight="1">
      <c r="A519" s="71" t="s">
        <v>295</v>
      </c>
      <c r="B519" s="72">
        <v>0</v>
      </c>
      <c r="C519" s="72">
        <f>VLOOKUP(A519,[3]Sheet2!$A$1:$C$1164,3,FALSE)</f>
        <v>0</v>
      </c>
      <c r="D519" s="73">
        <v>17</v>
      </c>
      <c r="E519" s="73">
        <f>'[2]表二 (支出分县区过渡表)'!B517</f>
        <v>0</v>
      </c>
      <c r="F519" s="74" t="s">
        <v>1113</v>
      </c>
      <c r="G519" s="92"/>
    </row>
    <row r="520" spans="1:9" s="70" customFormat="1" ht="18.75" customHeight="1">
      <c r="A520" s="71" t="s">
        <v>296</v>
      </c>
      <c r="B520" s="72">
        <v>0</v>
      </c>
      <c r="C520" s="72">
        <f>VLOOKUP(A520,[3]Sheet2!$A$1:$C$1164,3,FALSE)</f>
        <v>0</v>
      </c>
      <c r="D520" s="73">
        <v>0</v>
      </c>
      <c r="E520" s="73">
        <f>'[2]表二 (支出分县区过渡表)'!B518</f>
        <v>0</v>
      </c>
      <c r="F520" s="74"/>
      <c r="G520" s="92"/>
    </row>
    <row r="521" spans="1:9" s="70" customFormat="1" ht="18.75" customHeight="1">
      <c r="A521" s="103" t="s">
        <v>64</v>
      </c>
      <c r="B521" s="72"/>
      <c r="C521" s="72"/>
      <c r="D521" s="73">
        <v>38</v>
      </c>
      <c r="E521" s="73">
        <f>'[2]表二 (支出分县区过渡表)'!B519</f>
        <v>0</v>
      </c>
      <c r="F521" s="74" t="s">
        <v>1113</v>
      </c>
      <c r="G521" s="92"/>
    </row>
    <row r="522" spans="1:9" s="70" customFormat="1" ht="18.75" customHeight="1">
      <c r="A522" s="103" t="s">
        <v>65</v>
      </c>
      <c r="B522" s="72"/>
      <c r="C522" s="72"/>
      <c r="D522" s="73"/>
      <c r="E522" s="73">
        <f>'[2]表二 (支出分县区过渡表)'!B520</f>
        <v>0</v>
      </c>
      <c r="F522" s="74"/>
      <c r="G522" s="92"/>
    </row>
    <row r="523" spans="1:9" s="70" customFormat="1" ht="18.75" customHeight="1">
      <c r="A523" s="103" t="s">
        <v>66</v>
      </c>
      <c r="B523" s="72"/>
      <c r="C523" s="72"/>
      <c r="D523" s="73"/>
      <c r="E523" s="73">
        <f>'[2]表二 (支出分县区过渡表)'!B521</f>
        <v>255.56</v>
      </c>
      <c r="F523" s="74"/>
      <c r="G523" s="92"/>
    </row>
    <row r="524" spans="1:9" s="70" customFormat="1" ht="18.75" customHeight="1">
      <c r="A524" s="103" t="s">
        <v>67</v>
      </c>
      <c r="B524" s="72"/>
      <c r="C524" s="72"/>
      <c r="D524" s="73"/>
      <c r="E524" s="73">
        <f>'[2]表二 (支出分县区过渡表)'!B522</f>
        <v>0</v>
      </c>
      <c r="F524" s="74"/>
      <c r="G524" s="92"/>
    </row>
    <row r="525" spans="1:9" s="70" customFormat="1" ht="18.75" customHeight="1">
      <c r="A525" s="103" t="s">
        <v>13</v>
      </c>
      <c r="B525" s="72"/>
      <c r="C525" s="72">
        <f>VLOOKUP(A525,[3]Sheet2!$A$1:$C$1164,3,FALSE)</f>
        <v>0</v>
      </c>
      <c r="D525" s="73"/>
      <c r="E525" s="73">
        <f>'[2]表二 (支出分县区过渡表)'!B523</f>
        <v>25</v>
      </c>
      <c r="F525" s="74"/>
      <c r="G525" s="92"/>
    </row>
    <row r="526" spans="1:9" s="70" customFormat="1" ht="18.75" customHeight="1">
      <c r="A526" s="71" t="s">
        <v>297</v>
      </c>
      <c r="B526" s="72">
        <v>12</v>
      </c>
      <c r="C526" s="72">
        <f>VLOOKUP(A526,[3]Sheet2!$A$1:$C$1164,3,FALSE)</f>
        <v>12</v>
      </c>
      <c r="D526" s="73">
        <v>196</v>
      </c>
      <c r="E526" s="73">
        <f>'[2]表二 (支出分县区过渡表)'!B524</f>
        <v>571.96</v>
      </c>
      <c r="F526" s="74">
        <f>IF(C526=0,"不可比",D526/C526*100)</f>
        <v>1633.3333333333333</v>
      </c>
      <c r="G526" s="92">
        <f t="shared" ref="G526:G584" si="9">(D526-B526)/B526</f>
        <v>15.333333333333334</v>
      </c>
    </row>
    <row r="527" spans="1:9" s="70" customFormat="1" ht="18.75" customHeight="1">
      <c r="A527" s="71" t="s">
        <v>298</v>
      </c>
      <c r="B527" s="72">
        <v>790</v>
      </c>
      <c r="C527" s="72">
        <f>VLOOKUP(A527,[3]Sheet2!$A$1:$C$1164,3,FALSE)</f>
        <v>674</v>
      </c>
      <c r="D527" s="73">
        <f>SUM(D528:D534)</f>
        <v>911</v>
      </c>
      <c r="E527" s="73">
        <f>'[2]表二 (支出分县区过渡表)'!B525</f>
        <v>441.53</v>
      </c>
      <c r="F527" s="74">
        <f>IF(C527=0,"不可比",D527/C527*100)</f>
        <v>135.16320474777447</v>
      </c>
      <c r="G527" s="92">
        <f t="shared" si="9"/>
        <v>0.15316455696202533</v>
      </c>
    </row>
    <row r="528" spans="1:9" s="70" customFormat="1" ht="18.75" customHeight="1">
      <c r="A528" s="71" t="s">
        <v>4</v>
      </c>
      <c r="B528" s="72">
        <v>595</v>
      </c>
      <c r="C528" s="72">
        <v>553</v>
      </c>
      <c r="D528" s="73">
        <v>531</v>
      </c>
      <c r="E528" s="73">
        <f>'[2]表二 (支出分县区过渡表)'!B526</f>
        <v>0</v>
      </c>
      <c r="F528" s="74">
        <f>IF(C528=0,"不可比",D528/C528*100)</f>
        <v>96.021699819168177</v>
      </c>
      <c r="G528" s="92">
        <f t="shared" si="9"/>
        <v>-0.10756302521008404</v>
      </c>
    </row>
    <row r="529" spans="1:7" s="70" customFormat="1" ht="18.75" customHeight="1">
      <c r="A529" s="71" t="s">
        <v>5</v>
      </c>
      <c r="B529" s="72">
        <v>0</v>
      </c>
      <c r="C529" s="72">
        <f>VLOOKUP(A529,[3]Sheet2!$A$1:$C$1164,3,FALSE)</f>
        <v>0</v>
      </c>
      <c r="D529" s="73">
        <v>0</v>
      </c>
      <c r="E529" s="73">
        <f>'[2]表二 (支出分县区过渡表)'!B527</f>
        <v>0</v>
      </c>
      <c r="F529" s="74"/>
      <c r="G529" s="92"/>
    </row>
    <row r="530" spans="1:7" s="70" customFormat="1" ht="18.75" customHeight="1">
      <c r="A530" s="71" t="s">
        <v>6</v>
      </c>
      <c r="B530" s="72">
        <v>0</v>
      </c>
      <c r="C530" s="72">
        <f>VLOOKUP(A530,[3]Sheet2!$A$1:$C$1164,3,FALSE)</f>
        <v>0</v>
      </c>
      <c r="D530" s="73">
        <v>0</v>
      </c>
      <c r="E530" s="73">
        <f>'[2]表二 (支出分县区过渡表)'!B528</f>
        <v>0</v>
      </c>
      <c r="F530" s="74"/>
      <c r="G530" s="92"/>
    </row>
    <row r="531" spans="1:7" s="70" customFormat="1" ht="18.75" customHeight="1">
      <c r="A531" s="71" t="s">
        <v>1133</v>
      </c>
      <c r="B531" s="72">
        <v>0</v>
      </c>
      <c r="C531" s="72">
        <f>VLOOKUP(A531,[3]Sheet2!$A$1:$C$1164,3,FALSE)</f>
        <v>0</v>
      </c>
      <c r="D531" s="73">
        <v>0</v>
      </c>
      <c r="E531" s="73">
        <f>'[2]表二 (支出分县区过渡表)'!B529</f>
        <v>31</v>
      </c>
      <c r="F531" s="74"/>
      <c r="G531" s="92"/>
    </row>
    <row r="532" spans="1:7" s="70" customFormat="1" ht="18.75" customHeight="1">
      <c r="A532" s="71" t="s">
        <v>300</v>
      </c>
      <c r="B532" s="72">
        <v>31</v>
      </c>
      <c r="C532" s="72">
        <f>VLOOKUP(A532,[3]Sheet2!$A$1:$C$1164,3,FALSE)</f>
        <v>31</v>
      </c>
      <c r="D532" s="73">
        <v>54</v>
      </c>
      <c r="E532" s="73">
        <f>'[2]表二 (支出分县区过渡表)'!B530</f>
        <v>0</v>
      </c>
      <c r="F532" s="74">
        <f>IF(C532=0,"不可比",D532/C532*100)</f>
        <v>174.19354838709677</v>
      </c>
      <c r="G532" s="92">
        <f t="shared" si="9"/>
        <v>0.74193548387096775</v>
      </c>
    </row>
    <row r="533" spans="1:7" s="70" customFormat="1" ht="18.75" customHeight="1">
      <c r="A533" s="71" t="s">
        <v>1134</v>
      </c>
      <c r="B533" s="72">
        <v>0</v>
      </c>
      <c r="C533" s="72">
        <f>VLOOKUP(A533,[3]Sheet2!$A$1:$C$1164,3,FALSE)</f>
        <v>0</v>
      </c>
      <c r="D533" s="73">
        <v>0</v>
      </c>
      <c r="E533" s="73">
        <f>'[2]表二 (支出分县区过渡表)'!B531</f>
        <v>99.43</v>
      </c>
      <c r="F533" s="74"/>
      <c r="G533" s="92"/>
    </row>
    <row r="534" spans="1:7" s="70" customFormat="1" ht="18.75" customHeight="1">
      <c r="A534" s="71" t="s">
        <v>302</v>
      </c>
      <c r="B534" s="72">
        <v>164</v>
      </c>
      <c r="C534" s="72">
        <f>VLOOKUP(A534,[3]Sheet2!$A$1:$C$1164,3,FALSE)</f>
        <v>90</v>
      </c>
      <c r="D534" s="73">
        <v>326</v>
      </c>
      <c r="E534" s="73">
        <f>'[2]表二 (支出分县区过渡表)'!B532</f>
        <v>0</v>
      </c>
      <c r="F534" s="74">
        <f>IF(C534=0,"不可比",D534/C534*100)</f>
        <v>362.22222222222223</v>
      </c>
      <c r="G534" s="92">
        <f t="shared" si="9"/>
        <v>0.98780487804878048</v>
      </c>
    </row>
    <row r="535" spans="1:7" s="70" customFormat="1" ht="18.75" customHeight="1">
      <c r="A535" s="71" t="s">
        <v>303</v>
      </c>
      <c r="B535" s="72">
        <v>0</v>
      </c>
      <c r="C535" s="72">
        <f>VLOOKUP(A535,[3]Sheet2!$A$1:$C$1164,3,FALSE)</f>
        <v>0</v>
      </c>
      <c r="D535" s="73">
        <f>D536</f>
        <v>0</v>
      </c>
      <c r="E535" s="73">
        <f>'[2]表二 (支出分县区过渡表)'!B533</f>
        <v>0</v>
      </c>
      <c r="F535" s="74"/>
      <c r="G535" s="92"/>
    </row>
    <row r="536" spans="1:7" s="70" customFormat="1" ht="18.75" customHeight="1">
      <c r="A536" s="71" t="s">
        <v>304</v>
      </c>
      <c r="B536" s="72">
        <v>0</v>
      </c>
      <c r="C536" s="72">
        <v>0</v>
      </c>
      <c r="D536" s="73"/>
      <c r="E536" s="73">
        <f>'[2]表二 (支出分县区过渡表)'!B534</f>
        <v>7306.21</v>
      </c>
      <c r="F536" s="74"/>
      <c r="G536" s="92"/>
    </row>
    <row r="537" spans="1:7" s="70" customFormat="1" ht="18.75" customHeight="1">
      <c r="A537" s="71" t="s">
        <v>1135</v>
      </c>
      <c r="B537" s="72">
        <v>7958</v>
      </c>
      <c r="C537" s="72">
        <f>VLOOKUP(A537,[3]Sheet2!$A$1:$C$1164,3,FALSE)</f>
        <v>7107</v>
      </c>
      <c r="D537" s="73">
        <f>SUM(D538:D545)</f>
        <v>9960</v>
      </c>
      <c r="E537" s="73">
        <f>'[2]表二 (支出分县区过渡表)'!B535</f>
        <v>0</v>
      </c>
      <c r="F537" s="74">
        <f>IF(C537=0,"不可比",D537/C537*100)</f>
        <v>140.14352047277333</v>
      </c>
      <c r="G537" s="92">
        <f t="shared" si="9"/>
        <v>0.25157074641869814</v>
      </c>
    </row>
    <row r="538" spans="1:7" s="70" customFormat="1" ht="18.75" customHeight="1">
      <c r="A538" s="71" t="s">
        <v>1136</v>
      </c>
      <c r="B538" s="102">
        <v>91</v>
      </c>
      <c r="C538" s="72">
        <f>VLOOKUP(A538,[3]Sheet2!$A$1:$C$1164,3,FALSE)</f>
        <v>80</v>
      </c>
      <c r="D538" s="73">
        <v>95</v>
      </c>
      <c r="E538" s="73">
        <f>'[2]表二 (支出分县区过渡表)'!B536</f>
        <v>0</v>
      </c>
      <c r="F538" s="74">
        <f>IF(C538=0,"不可比",D538/C538*100)</f>
        <v>118.75</v>
      </c>
      <c r="G538" s="92">
        <f t="shared" si="9"/>
        <v>4.3956043956043959E-2</v>
      </c>
    </row>
    <row r="539" spans="1:7" s="70" customFormat="1" ht="18.75" customHeight="1">
      <c r="A539" s="71" t="s">
        <v>307</v>
      </c>
      <c r="B539" s="72">
        <v>212</v>
      </c>
      <c r="C539" s="72">
        <f>VLOOKUP(A539,[3]Sheet2!$A$1:$C$1164,3,FALSE)</f>
        <v>180</v>
      </c>
      <c r="D539" s="73">
        <v>190</v>
      </c>
      <c r="E539" s="73">
        <f>'[2]表二 (支出分县区过渡表)'!B537</f>
        <v>0</v>
      </c>
      <c r="F539" s="74">
        <f>IF(C539=0,"不可比",D539/C539*100)</f>
        <v>105.55555555555556</v>
      </c>
      <c r="G539" s="92">
        <f t="shared" si="9"/>
        <v>-0.10377358490566038</v>
      </c>
    </row>
    <row r="540" spans="1:7" s="70" customFormat="1" ht="18.75" customHeight="1">
      <c r="A540" s="71" t="s">
        <v>308</v>
      </c>
      <c r="B540" s="72">
        <v>0</v>
      </c>
      <c r="C540" s="72">
        <f>VLOOKUP(A540,[3]Sheet2!$A$1:$C$1164,3,FALSE)</f>
        <v>0</v>
      </c>
      <c r="D540" s="73">
        <v>0</v>
      </c>
      <c r="E540" s="73">
        <f>'[2]表二 (支出分县区过渡表)'!B538</f>
        <v>0</v>
      </c>
      <c r="F540" s="74"/>
      <c r="G540" s="92"/>
    </row>
    <row r="541" spans="1:7" s="70" customFormat="1" ht="18.75" customHeight="1">
      <c r="A541" s="71" t="s">
        <v>310</v>
      </c>
      <c r="B541" s="72">
        <v>0</v>
      </c>
      <c r="C541" s="72">
        <f>VLOOKUP(A541,[3]Sheet2!$A$1:$C$1164,3,FALSE)</f>
        <v>5030</v>
      </c>
      <c r="D541" s="73">
        <v>4767</v>
      </c>
      <c r="E541" s="73">
        <f>'[2]表二 (支出分县区过渡表)'!B539</f>
        <v>1004.21</v>
      </c>
      <c r="F541" s="74">
        <f>IF(C541=0,"不可比",D541/C541*100)</f>
        <v>94.771371769383691</v>
      </c>
      <c r="G541" s="92"/>
    </row>
    <row r="542" spans="1:7" s="70" customFormat="1" ht="18.75" customHeight="1">
      <c r="A542" s="71" t="s">
        <v>311</v>
      </c>
      <c r="B542" s="72">
        <v>5246</v>
      </c>
      <c r="C542" s="72">
        <f>VLOOKUP(A542,[3]Sheet2!$A$1:$C$1164,3,FALSE)</f>
        <v>630</v>
      </c>
      <c r="D542" s="73">
        <v>1346</v>
      </c>
      <c r="E542" s="73">
        <f>'[2]表二 (支出分县区过渡表)'!B540</f>
        <v>6302</v>
      </c>
      <c r="F542" s="74">
        <f>IF(C542=0,"不可比",D542/C542*100)</f>
        <v>213.65079365079364</v>
      </c>
      <c r="G542" s="92">
        <f t="shared" si="9"/>
        <v>-0.7434235608082348</v>
      </c>
    </row>
    <row r="543" spans="1:7" s="70" customFormat="1" ht="18.75" customHeight="1">
      <c r="A543" s="71" t="s">
        <v>312</v>
      </c>
      <c r="B543" s="72">
        <v>552</v>
      </c>
      <c r="C543" s="72">
        <f>VLOOKUP(A543,[3]Sheet2!$A$1:$C$1164,3,FALSE)</f>
        <v>1170</v>
      </c>
      <c r="D543" s="73">
        <v>3562</v>
      </c>
      <c r="E543" s="73">
        <f>'[2]表二 (支出分县区过渡表)'!B541</f>
        <v>0</v>
      </c>
      <c r="F543" s="74">
        <f>IF(C543=0,"不可比",D543/C543*100)</f>
        <v>304.44444444444446</v>
      </c>
      <c r="G543" s="92">
        <f t="shared" si="9"/>
        <v>5.4528985507246377</v>
      </c>
    </row>
    <row r="544" spans="1:7" s="70" customFormat="1" ht="18.75" customHeight="1">
      <c r="A544" s="103" t="s">
        <v>1137</v>
      </c>
      <c r="B544" s="72">
        <v>1840</v>
      </c>
      <c r="C544" s="72"/>
      <c r="D544" s="73">
        <v>0</v>
      </c>
      <c r="E544" s="73">
        <f>'[2]表二 (支出分县区过渡表)'!B542</f>
        <v>0</v>
      </c>
      <c r="F544" s="74"/>
      <c r="G544" s="92">
        <f t="shared" si="9"/>
        <v>-1</v>
      </c>
    </row>
    <row r="545" spans="1:7" s="70" customFormat="1" ht="18.75" customHeight="1">
      <c r="A545" s="71" t="s">
        <v>1138</v>
      </c>
      <c r="B545" s="72">
        <v>17</v>
      </c>
      <c r="C545" s="72">
        <f>VLOOKUP(A545,[3]Sheet2!$A$1:$C$1164,3,FALSE)</f>
        <v>17</v>
      </c>
      <c r="D545" s="73">
        <v>0</v>
      </c>
      <c r="E545" s="73">
        <f>'[2]表二 (支出分县区过渡表)'!B543</f>
        <v>0</v>
      </c>
      <c r="F545" s="74" t="s">
        <v>1048</v>
      </c>
      <c r="G545" s="92">
        <f t="shared" si="9"/>
        <v>-1</v>
      </c>
    </row>
    <row r="546" spans="1:7" s="70" customFormat="1" ht="18.75" customHeight="1">
      <c r="A546" s="71" t="s">
        <v>314</v>
      </c>
      <c r="B546" s="72">
        <v>0</v>
      </c>
      <c r="C546" s="72">
        <f>VLOOKUP(A546,[3]Sheet2!$A$1:$C$1164,3,FALSE)</f>
        <v>0</v>
      </c>
      <c r="D546" s="73">
        <f>SUM(D547:D549)</f>
        <v>0</v>
      </c>
      <c r="E546" s="73">
        <f>'[2]表二 (支出分县区过渡表)'!B544</f>
        <v>0</v>
      </c>
      <c r="F546" s="74"/>
      <c r="G546" s="92"/>
    </row>
    <row r="547" spans="1:7" s="70" customFormat="1" ht="18.75" customHeight="1">
      <c r="A547" s="71" t="s">
        <v>315</v>
      </c>
      <c r="B547" s="72">
        <v>0</v>
      </c>
      <c r="C547" s="72">
        <v>0</v>
      </c>
      <c r="D547" s="73"/>
      <c r="E547" s="73">
        <f>'[2]表二 (支出分县区过渡表)'!B545</f>
        <v>0</v>
      </c>
      <c r="F547" s="74"/>
      <c r="G547" s="92"/>
    </row>
    <row r="548" spans="1:7" s="70" customFormat="1" ht="18.75" customHeight="1">
      <c r="A548" s="71" t="s">
        <v>316</v>
      </c>
      <c r="B548" s="72">
        <v>0</v>
      </c>
      <c r="C548" s="72">
        <v>0</v>
      </c>
      <c r="D548" s="73"/>
      <c r="E548" s="73">
        <f>'[2]表二 (支出分县区过渡表)'!B546</f>
        <v>0</v>
      </c>
      <c r="F548" s="74"/>
      <c r="G548" s="92"/>
    </row>
    <row r="549" spans="1:7" s="70" customFormat="1" ht="18.75" customHeight="1">
      <c r="A549" s="71" t="s">
        <v>317</v>
      </c>
      <c r="B549" s="72">
        <v>0</v>
      </c>
      <c r="C549" s="72">
        <v>0</v>
      </c>
      <c r="D549" s="73"/>
      <c r="E549" s="73">
        <f>'[2]表二 (支出分县区过渡表)'!B547</f>
        <v>213.72</v>
      </c>
      <c r="F549" s="74"/>
      <c r="G549" s="92"/>
    </row>
    <row r="550" spans="1:7" s="70" customFormat="1" ht="18.75" customHeight="1">
      <c r="A550" s="71" t="s">
        <v>318</v>
      </c>
      <c r="B550" s="72">
        <v>1127</v>
      </c>
      <c r="C550" s="72">
        <f>VLOOKUP(A550,[3]Sheet2!$A$1:$C$1164,3,FALSE)</f>
        <v>450</v>
      </c>
      <c r="D550" s="73">
        <f>SUM(D551:D559)</f>
        <v>2077</v>
      </c>
      <c r="E550" s="73">
        <f>'[2]表二 (支出分县区过渡表)'!B548</f>
        <v>110</v>
      </c>
      <c r="F550" s="74">
        <f>IF(C550=0,"不可比",D550/C550*100)</f>
        <v>461.5555555555556</v>
      </c>
      <c r="G550" s="92">
        <f t="shared" si="9"/>
        <v>0.84294587400177468</v>
      </c>
    </row>
    <row r="551" spans="1:7" s="70" customFormat="1" ht="18.75" customHeight="1">
      <c r="A551" s="71" t="s">
        <v>319</v>
      </c>
      <c r="B551" s="72">
        <v>1127</v>
      </c>
      <c r="C551" s="72">
        <f>VLOOKUP(A551,[3]Sheet2!$A$1:$C$1164,3,FALSE)</f>
        <v>400</v>
      </c>
      <c r="D551" s="73">
        <v>110</v>
      </c>
      <c r="E551" s="73">
        <f>'[2]表二 (支出分县区过渡表)'!B549</f>
        <v>0</v>
      </c>
      <c r="F551" s="74">
        <f>IF(C551=0,"不可比",D551/C551*100)</f>
        <v>27.500000000000004</v>
      </c>
      <c r="G551" s="92">
        <f t="shared" si="9"/>
        <v>-0.9023957409050577</v>
      </c>
    </row>
    <row r="552" spans="1:7" s="70" customFormat="1" ht="18.75" customHeight="1">
      <c r="A552" s="71" t="s">
        <v>320</v>
      </c>
      <c r="B552" s="102">
        <v>0</v>
      </c>
      <c r="C552" s="72">
        <v>0</v>
      </c>
      <c r="D552" s="73">
        <v>0</v>
      </c>
      <c r="E552" s="73">
        <f>'[2]表二 (支出分县区过渡表)'!B550</f>
        <v>0</v>
      </c>
      <c r="F552" s="74"/>
      <c r="G552" s="92"/>
    </row>
    <row r="553" spans="1:7" s="70" customFormat="1" ht="18.75" customHeight="1">
      <c r="A553" s="71" t="s">
        <v>321</v>
      </c>
      <c r="B553" s="72">
        <v>0</v>
      </c>
      <c r="C553" s="72">
        <v>0</v>
      </c>
      <c r="D553" s="73">
        <v>0</v>
      </c>
      <c r="E553" s="73">
        <f>'[2]表二 (支出分县区过渡表)'!B551</f>
        <v>103.72</v>
      </c>
      <c r="F553" s="74"/>
      <c r="G553" s="92"/>
    </row>
    <row r="554" spans="1:7" s="70" customFormat="1" ht="18.75" customHeight="1">
      <c r="A554" s="71" t="s">
        <v>322</v>
      </c>
      <c r="B554" s="72">
        <v>0</v>
      </c>
      <c r="C554" s="72">
        <v>0</v>
      </c>
      <c r="D554" s="73">
        <v>360</v>
      </c>
      <c r="E554" s="73">
        <f>'[2]表二 (支出分县区过渡表)'!B552</f>
        <v>0</v>
      </c>
      <c r="F554" s="74" t="s">
        <v>1113</v>
      </c>
      <c r="G554" s="92"/>
    </row>
    <row r="555" spans="1:7" s="70" customFormat="1" ht="18.75" customHeight="1">
      <c r="A555" s="71" t="s">
        <v>323</v>
      </c>
      <c r="B555" s="72">
        <v>0</v>
      </c>
      <c r="C555" s="72">
        <v>0</v>
      </c>
      <c r="D555" s="73">
        <v>0</v>
      </c>
      <c r="E555" s="73">
        <f>'[2]表二 (支出分县区过渡表)'!B553</f>
        <v>0</v>
      </c>
      <c r="F555" s="74"/>
      <c r="G555" s="92"/>
    </row>
    <row r="556" spans="1:7" s="70" customFormat="1" ht="18.75" customHeight="1">
      <c r="A556" s="71" t="s">
        <v>324</v>
      </c>
      <c r="B556" s="72">
        <v>0</v>
      </c>
      <c r="C556" s="72">
        <v>0</v>
      </c>
      <c r="D556" s="73">
        <v>0</v>
      </c>
      <c r="E556" s="73">
        <f>'[2]表二 (支出分县区过渡表)'!B554</f>
        <v>0</v>
      </c>
      <c r="F556" s="74"/>
      <c r="G556" s="92"/>
    </row>
    <row r="557" spans="1:7" s="70" customFormat="1" ht="18.75" customHeight="1">
      <c r="A557" s="71" t="s">
        <v>325</v>
      </c>
      <c r="B557" s="72">
        <v>0</v>
      </c>
      <c r="C557" s="72">
        <v>0</v>
      </c>
      <c r="D557" s="73">
        <v>0</v>
      </c>
      <c r="E557" s="73">
        <f>'[2]表二 (支出分县区过渡表)'!B555</f>
        <v>0</v>
      </c>
      <c r="F557" s="74"/>
      <c r="G557" s="92"/>
    </row>
    <row r="558" spans="1:7" s="70" customFormat="1" ht="18.75" customHeight="1">
      <c r="A558" s="103" t="s">
        <v>1139</v>
      </c>
      <c r="B558" s="72">
        <v>0</v>
      </c>
      <c r="C558" s="72"/>
      <c r="D558" s="73">
        <v>0</v>
      </c>
      <c r="E558" s="73">
        <f>'[2]表二 (支出分县区过渡表)'!B556</f>
        <v>0</v>
      </c>
      <c r="F558" s="74"/>
      <c r="G558" s="92"/>
    </row>
    <row r="559" spans="1:7" s="70" customFormat="1" ht="18.75" customHeight="1">
      <c r="A559" s="71" t="s">
        <v>327</v>
      </c>
      <c r="B559" s="72">
        <v>0</v>
      </c>
      <c r="C559" s="72">
        <f>VLOOKUP(A559,[3]Sheet2!$A$1:$C$1164,3,FALSE)</f>
        <v>50</v>
      </c>
      <c r="D559" s="73">
        <v>1607</v>
      </c>
      <c r="E559" s="73">
        <f>'[2]表二 (支出分县区过渡表)'!B557</f>
        <v>1773.38</v>
      </c>
      <c r="F559" s="74">
        <f>IF(C559=0,"不可比",D559/C559*100)</f>
        <v>3214</v>
      </c>
      <c r="G559" s="92"/>
    </row>
    <row r="560" spans="1:7" s="70" customFormat="1" ht="18.75" customHeight="1">
      <c r="A560" s="71" t="s">
        <v>328</v>
      </c>
      <c r="B560" s="72">
        <v>2408</v>
      </c>
      <c r="C560" s="72">
        <f>VLOOKUP(A560,[3]Sheet2!$A$1:$C$1164,3,FALSE)</f>
        <v>1601</v>
      </c>
      <c r="D560" s="73">
        <f>SUM(D561:D567)</f>
        <v>1607</v>
      </c>
      <c r="E560" s="73">
        <f>'[2]表二 (支出分县区过渡表)'!B558</f>
        <v>500</v>
      </c>
      <c r="F560" s="74">
        <f>IF(C560=0,"不可比",D560/C560*100)</f>
        <v>100.37476577139289</v>
      </c>
      <c r="G560" s="92">
        <f t="shared" si="9"/>
        <v>-0.33264119601328901</v>
      </c>
    </row>
    <row r="561" spans="1:7" s="70" customFormat="1" ht="18.75" customHeight="1">
      <c r="A561" s="71" t="s">
        <v>329</v>
      </c>
      <c r="B561" s="72">
        <v>936</v>
      </c>
      <c r="C561" s="72">
        <f>VLOOKUP(A561,[3]Sheet2!$A$1:$C$1164,3,FALSE)</f>
        <v>500</v>
      </c>
      <c r="D561" s="73">
        <v>582</v>
      </c>
      <c r="E561" s="73">
        <f>'[2]表二 (支出分县区过渡表)'!B559</f>
        <v>795</v>
      </c>
      <c r="F561" s="74">
        <f>IF(C561=0,"不可比",D561/C561*100)</f>
        <v>116.39999999999999</v>
      </c>
      <c r="G561" s="92">
        <f t="shared" si="9"/>
        <v>-0.37820512820512819</v>
      </c>
    </row>
    <row r="562" spans="1:7" s="70" customFormat="1" ht="18.75" customHeight="1">
      <c r="A562" s="71" t="s">
        <v>330</v>
      </c>
      <c r="B562" s="72">
        <v>0</v>
      </c>
      <c r="C562" s="72">
        <f>VLOOKUP(A562,[3]Sheet2!$A$1:$C$1164,3,FALSE)</f>
        <v>627</v>
      </c>
      <c r="D562" s="73">
        <v>0</v>
      </c>
      <c r="E562" s="73">
        <f>'[2]表二 (支出分县区过渡表)'!B560</f>
        <v>284.38</v>
      </c>
      <c r="F562" s="74" t="s">
        <v>1048</v>
      </c>
      <c r="G562" s="92"/>
    </row>
    <row r="563" spans="1:7" s="70" customFormat="1" ht="18.75" customHeight="1">
      <c r="A563" s="71" t="s">
        <v>331</v>
      </c>
      <c r="B563" s="72">
        <v>166</v>
      </c>
      <c r="C563" s="72">
        <f>VLOOKUP(A563,[3]Sheet2!$A$1:$C$1164,3,FALSE)</f>
        <v>280</v>
      </c>
      <c r="D563" s="73">
        <v>134</v>
      </c>
      <c r="E563" s="73">
        <f>'[2]表二 (支出分县区过渡表)'!B561</f>
        <v>0</v>
      </c>
      <c r="F563" s="74">
        <f>IF(C563=0,"不可比",D563/C563*100)</f>
        <v>47.857142857142861</v>
      </c>
      <c r="G563" s="92">
        <f t="shared" si="9"/>
        <v>-0.19277108433734941</v>
      </c>
    </row>
    <row r="564" spans="1:7" s="70" customFormat="1" ht="18.75" customHeight="1">
      <c r="A564" s="71" t="s">
        <v>332</v>
      </c>
      <c r="B564" s="72">
        <v>157</v>
      </c>
      <c r="C564" s="72">
        <v>0</v>
      </c>
      <c r="D564" s="73">
        <v>0</v>
      </c>
      <c r="E564" s="73">
        <f>'[2]表二 (支出分县区过渡表)'!B562</f>
        <v>194</v>
      </c>
      <c r="F564" s="74"/>
      <c r="G564" s="92">
        <f t="shared" si="9"/>
        <v>-1</v>
      </c>
    </row>
    <row r="565" spans="1:7" s="70" customFormat="1" ht="18.75" customHeight="1">
      <c r="A565" s="71" t="s">
        <v>333</v>
      </c>
      <c r="B565" s="72">
        <v>175</v>
      </c>
      <c r="C565" s="72">
        <f>VLOOKUP(A565,[3]Sheet2!$A$1:$C$1164,3,FALSE)</f>
        <v>194</v>
      </c>
      <c r="D565" s="73">
        <v>167</v>
      </c>
      <c r="E565" s="73">
        <f>'[2]表二 (支出分县区过渡表)'!B563</f>
        <v>0</v>
      </c>
      <c r="F565" s="74">
        <f>IF(C565=0,"不可比",D565/C565*100)</f>
        <v>86.082474226804123</v>
      </c>
      <c r="G565" s="92">
        <f t="shared" si="9"/>
        <v>-4.5714285714285714E-2</v>
      </c>
    </row>
    <row r="566" spans="1:7" s="70" customFormat="1" ht="18.75" customHeight="1">
      <c r="A566" s="71" t="s">
        <v>334</v>
      </c>
      <c r="B566" s="72">
        <v>0</v>
      </c>
      <c r="C566" s="72">
        <f>VLOOKUP(A566,[3]Sheet2!$A$1:$C$1164,3,FALSE)</f>
        <v>0</v>
      </c>
      <c r="D566" s="73">
        <v>0</v>
      </c>
      <c r="E566" s="73">
        <f>'[2]表二 (支出分县区过渡表)'!B564</f>
        <v>0</v>
      </c>
      <c r="F566" s="74"/>
      <c r="G566" s="92"/>
    </row>
    <row r="567" spans="1:7" s="70" customFormat="1" ht="18.75" customHeight="1">
      <c r="A567" s="71" t="s">
        <v>335</v>
      </c>
      <c r="B567" s="72">
        <v>974</v>
      </c>
      <c r="C567" s="72">
        <v>0</v>
      </c>
      <c r="D567" s="73">
        <v>724</v>
      </c>
      <c r="E567" s="73">
        <f>'[2]表二 (支出分县区过渡表)'!B565</f>
        <v>550.6</v>
      </c>
      <c r="F567" s="74" t="s">
        <v>1046</v>
      </c>
      <c r="G567" s="92">
        <f t="shared" si="9"/>
        <v>-0.25667351129363447</v>
      </c>
    </row>
    <row r="568" spans="1:7" s="70" customFormat="1" ht="18.75" customHeight="1">
      <c r="A568" s="71" t="s">
        <v>336</v>
      </c>
      <c r="B568" s="72">
        <v>79</v>
      </c>
      <c r="C568" s="72">
        <f>VLOOKUP(A568,[3]Sheet2!$A$1:$C$1164,3,FALSE)</f>
        <v>358</v>
      </c>
      <c r="D568" s="73">
        <f>SUM(D569:D574)</f>
        <v>230</v>
      </c>
      <c r="E568" s="73">
        <f>'[2]表二 (支出分县区过渡表)'!B566</f>
        <v>105.3</v>
      </c>
      <c r="F568" s="74">
        <f>IF(C568=0,"不可比",D568/C568*100)</f>
        <v>64.245810055865931</v>
      </c>
      <c r="G568" s="92">
        <f t="shared" si="9"/>
        <v>1.9113924050632911</v>
      </c>
    </row>
    <row r="569" spans="1:7" s="70" customFormat="1" ht="18.75" customHeight="1">
      <c r="A569" s="71" t="s">
        <v>337</v>
      </c>
      <c r="B569" s="72">
        <v>22</v>
      </c>
      <c r="C569" s="72">
        <f>VLOOKUP(A569,[3]Sheet2!$A$1:$C$1164,3,FALSE)</f>
        <v>100</v>
      </c>
      <c r="D569" s="73">
        <v>63</v>
      </c>
      <c r="E569" s="73">
        <f>'[2]表二 (支出分县区过渡表)'!B567</f>
        <v>8</v>
      </c>
      <c r="F569" s="74">
        <f>IF(C569=0,"不可比",D569/C569*100)</f>
        <v>63</v>
      </c>
      <c r="G569" s="92">
        <f t="shared" si="9"/>
        <v>1.8636363636363635</v>
      </c>
    </row>
    <row r="570" spans="1:7" s="70" customFormat="1" ht="18.75" customHeight="1">
      <c r="A570" s="71" t="s">
        <v>338</v>
      </c>
      <c r="B570" s="72">
        <v>33</v>
      </c>
      <c r="C570" s="72">
        <f>VLOOKUP(A570,[3]Sheet2!$A$1:$C$1164,3,FALSE)</f>
        <v>8</v>
      </c>
      <c r="D570" s="73">
        <v>29</v>
      </c>
      <c r="E570" s="73">
        <f>'[2]表二 (支出分县区过渡表)'!B568</f>
        <v>0</v>
      </c>
      <c r="F570" s="74">
        <f>IF(C570=0,"不可比",D570/C570*100)</f>
        <v>362.5</v>
      </c>
      <c r="G570" s="92">
        <f t="shared" si="9"/>
        <v>-0.12121212121212122</v>
      </c>
    </row>
    <row r="571" spans="1:7" s="70" customFormat="1" ht="18.75" customHeight="1">
      <c r="A571" s="71" t="s">
        <v>339</v>
      </c>
      <c r="B571" s="72">
        <v>0</v>
      </c>
      <c r="C571" s="72">
        <f>VLOOKUP(A571,[3]Sheet2!$A$1:$C$1164,3,FALSE)</f>
        <v>0</v>
      </c>
      <c r="D571" s="73">
        <v>3</v>
      </c>
      <c r="E571" s="73">
        <f>'[2]表二 (支出分县区过渡表)'!B569</f>
        <v>0</v>
      </c>
      <c r="F571" s="74" t="s">
        <v>1113</v>
      </c>
      <c r="G571" s="92"/>
    </row>
    <row r="572" spans="1:7" s="70" customFormat="1" ht="18.75" customHeight="1">
      <c r="A572" s="71" t="s">
        <v>340</v>
      </c>
      <c r="B572" s="72">
        <v>5</v>
      </c>
      <c r="C572" s="72">
        <f>VLOOKUP(A572,[3]Sheet2!$A$1:$C$1164,3,FALSE)</f>
        <v>0</v>
      </c>
      <c r="D572" s="73">
        <v>0</v>
      </c>
      <c r="E572" s="73">
        <f>'[2]表二 (支出分县区过渡表)'!B570</f>
        <v>51.8</v>
      </c>
      <c r="F572" s="74"/>
      <c r="G572" s="92">
        <f t="shared" si="9"/>
        <v>-1</v>
      </c>
    </row>
    <row r="573" spans="1:7" s="70" customFormat="1" ht="18.75" customHeight="1">
      <c r="A573" s="71" t="s">
        <v>1140</v>
      </c>
      <c r="B573" s="72">
        <v>0</v>
      </c>
      <c r="C573" s="72">
        <f>VLOOKUP(A573,[3]Sheet2!$A$1:$C$1164,3,FALSE)</f>
        <v>0</v>
      </c>
      <c r="D573" s="73">
        <v>2</v>
      </c>
      <c r="E573" s="73">
        <f>'[2]表二 (支出分县区过渡表)'!B571</f>
        <v>385.5</v>
      </c>
      <c r="F573" s="74" t="s">
        <v>1113</v>
      </c>
      <c r="G573" s="92"/>
    </row>
    <row r="574" spans="1:7" s="70" customFormat="1" ht="18.75" customHeight="1">
      <c r="A574" s="71" t="s">
        <v>341</v>
      </c>
      <c r="B574" s="72">
        <v>19</v>
      </c>
      <c r="C574" s="72">
        <f>VLOOKUP(A574,[3]Sheet2!$A$1:$C$1164,3,FALSE)</f>
        <v>250</v>
      </c>
      <c r="D574" s="73">
        <v>133</v>
      </c>
      <c r="E574" s="73">
        <f>'[2]表二 (支出分县区过渡表)'!B572</f>
        <v>703.06000000000006</v>
      </c>
      <c r="F574" s="74">
        <f>IF(C574=0,"不可比",D574/C574*100)</f>
        <v>53.2</v>
      </c>
      <c r="G574" s="92">
        <f t="shared" si="9"/>
        <v>6</v>
      </c>
    </row>
    <row r="575" spans="1:7" s="70" customFormat="1" ht="18.75" customHeight="1">
      <c r="A575" s="71" t="s">
        <v>342</v>
      </c>
      <c r="B575" s="72">
        <v>1255</v>
      </c>
      <c r="C575" s="72">
        <f>VLOOKUP(A575,[3]Sheet2!$A$1:$C$1164,3,FALSE)</f>
        <v>1964</v>
      </c>
      <c r="D575" s="73">
        <f>SUM(D576:D582)</f>
        <v>1279</v>
      </c>
      <c r="E575" s="73">
        <f>'[2]表二 (支出分县区过渡表)'!B573</f>
        <v>0</v>
      </c>
      <c r="F575" s="74">
        <f>IF(C575=0,"不可比",D575/C575*100)</f>
        <v>65.122199592668025</v>
      </c>
      <c r="G575" s="92">
        <f t="shared" si="9"/>
        <v>1.9123505976095617E-2</v>
      </c>
    </row>
    <row r="576" spans="1:7" s="70" customFormat="1" ht="18.75" customHeight="1">
      <c r="A576" s="71" t="s">
        <v>343</v>
      </c>
      <c r="B576" s="72">
        <v>0</v>
      </c>
      <c r="C576" s="72">
        <f>VLOOKUP(A576,[3]Sheet2!$A$1:$C$1164,3,FALSE)</f>
        <v>0</v>
      </c>
      <c r="D576" s="73">
        <v>41</v>
      </c>
      <c r="E576" s="73">
        <f>'[2]表二 (支出分县区过渡表)'!B574</f>
        <v>497.39</v>
      </c>
      <c r="F576" s="74" t="s">
        <v>1113</v>
      </c>
      <c r="G576" s="92"/>
    </row>
    <row r="577" spans="1:9" s="70" customFormat="1" ht="18.75" customHeight="1">
      <c r="A577" s="71" t="s">
        <v>344</v>
      </c>
      <c r="B577" s="72">
        <v>599</v>
      </c>
      <c r="C577" s="72">
        <f>VLOOKUP(A577,[3]Sheet2!$A$1:$C$1164,3,FALSE)</f>
        <v>360</v>
      </c>
      <c r="D577" s="73">
        <v>762</v>
      </c>
      <c r="E577" s="73">
        <f>'[2]表二 (支出分县区过渡表)'!B575</f>
        <v>0</v>
      </c>
      <c r="F577" s="74">
        <f>IF(C577=0,"不可比",D577/C577*100)</f>
        <v>211.66666666666666</v>
      </c>
      <c r="G577" s="92">
        <f t="shared" si="9"/>
        <v>0.27212020033388984</v>
      </c>
    </row>
    <row r="578" spans="1:9" s="70" customFormat="1" ht="18.75" customHeight="1">
      <c r="A578" s="71" t="s">
        <v>1141</v>
      </c>
      <c r="B578" s="72">
        <v>0</v>
      </c>
      <c r="C578" s="72">
        <f>VLOOKUP(A578,[3]Sheet2!$A$1:$C$1164,3,FALSE)</f>
        <v>0</v>
      </c>
      <c r="D578" s="73">
        <v>0</v>
      </c>
      <c r="E578" s="73">
        <f>'[2]表二 (支出分县区过渡表)'!B576</f>
        <v>140</v>
      </c>
      <c r="F578" s="74"/>
      <c r="G578" s="92"/>
    </row>
    <row r="579" spans="1:9" s="70" customFormat="1" ht="18.75" customHeight="1">
      <c r="A579" s="71" t="s">
        <v>346</v>
      </c>
      <c r="B579" s="72">
        <v>564</v>
      </c>
      <c r="C579" s="72">
        <f>VLOOKUP(A579,[3]Sheet2!$A$1:$C$1164,3,FALSE)</f>
        <v>1200</v>
      </c>
      <c r="D579" s="73">
        <v>280</v>
      </c>
      <c r="E579" s="73">
        <f>'[2]表二 (支出分县区过渡表)'!B577</f>
        <v>38.07</v>
      </c>
      <c r="F579" s="74">
        <f>IF(C579=0,"不可比",D579/C579*100)</f>
        <v>23.333333333333332</v>
      </c>
      <c r="G579" s="92">
        <f t="shared" si="9"/>
        <v>-0.50354609929078009</v>
      </c>
    </row>
    <row r="580" spans="1:9" s="70" customFormat="1" ht="18.75" customHeight="1">
      <c r="A580" s="71" t="s">
        <v>347</v>
      </c>
      <c r="B580" s="72">
        <v>4</v>
      </c>
      <c r="C580" s="72">
        <f>VLOOKUP(A580,[3]Sheet2!$A$1:$C$1164,3,FALSE)</f>
        <v>4</v>
      </c>
      <c r="D580" s="73">
        <v>0</v>
      </c>
      <c r="E580" s="73">
        <f>'[2]表二 (支出分县区过渡表)'!B578</f>
        <v>0</v>
      </c>
      <c r="F580" s="74" t="s">
        <v>1048</v>
      </c>
      <c r="G580" s="92">
        <f t="shared" si="9"/>
        <v>-1</v>
      </c>
    </row>
    <row r="581" spans="1:9" s="70" customFormat="1" ht="18.75" customHeight="1">
      <c r="A581" s="71" t="s">
        <v>1142</v>
      </c>
      <c r="B581" s="72">
        <v>88</v>
      </c>
      <c r="C581" s="72">
        <v>0</v>
      </c>
      <c r="D581" s="73">
        <v>196</v>
      </c>
      <c r="E581" s="73">
        <f>'[2]表二 (支出分县区过渡表)'!B579</f>
        <v>27.6</v>
      </c>
      <c r="F581" s="74" t="s">
        <v>1113</v>
      </c>
      <c r="G581" s="92">
        <f t="shared" si="9"/>
        <v>1.2272727272727273</v>
      </c>
      <c r="I581" s="75"/>
    </row>
    <row r="582" spans="1:9" s="70" customFormat="1" ht="18.75" customHeight="1">
      <c r="A582" s="71" t="s">
        <v>348</v>
      </c>
      <c r="B582" s="72"/>
      <c r="C582" s="72">
        <f>VLOOKUP(A582,[3]Sheet2!$A$1:$C$1164,3,FALSE)</f>
        <v>400</v>
      </c>
      <c r="D582" s="73">
        <v>0</v>
      </c>
      <c r="E582" s="73">
        <f>'[2]表二 (支出分县区过渡表)'!B580</f>
        <v>349.29999999999995</v>
      </c>
      <c r="F582" s="74" t="s">
        <v>1048</v>
      </c>
      <c r="G582" s="92"/>
    </row>
    <row r="583" spans="1:9" s="70" customFormat="1" ht="18.75" customHeight="1">
      <c r="A583" s="71" t="s">
        <v>349</v>
      </c>
      <c r="B583" s="72">
        <v>227</v>
      </c>
      <c r="C583" s="72">
        <f>VLOOKUP(A583,[3]Sheet2!$A$1:$C$1164,3,FALSE)</f>
        <v>86</v>
      </c>
      <c r="D583" s="73">
        <f>SUM(D584:D591)</f>
        <v>616</v>
      </c>
      <c r="E583" s="73">
        <f>'[2]表二 (支出分县区过渡表)'!B581</f>
        <v>74.97</v>
      </c>
      <c r="F583" s="74">
        <f>IF(C583=0,"不可比",D583/C583*100)</f>
        <v>716.27906976744191</v>
      </c>
      <c r="G583" s="92">
        <f t="shared" si="9"/>
        <v>1.7136563876651982</v>
      </c>
    </row>
    <row r="584" spans="1:9" s="70" customFormat="1" ht="18.75" customHeight="1">
      <c r="A584" s="71" t="s">
        <v>4</v>
      </c>
      <c r="B584" s="72">
        <v>31</v>
      </c>
      <c r="C584" s="72">
        <v>13</v>
      </c>
      <c r="D584" s="73">
        <v>60</v>
      </c>
      <c r="E584" s="73">
        <f>'[2]表二 (支出分县区过渡表)'!B582</f>
        <v>0</v>
      </c>
      <c r="F584" s="74">
        <f>IF(C584=0,"不可比",D584/C584*100)</f>
        <v>461.53846153846149</v>
      </c>
      <c r="G584" s="92">
        <f t="shared" si="9"/>
        <v>0.93548387096774188</v>
      </c>
    </row>
    <row r="585" spans="1:9" s="70" customFormat="1" ht="18.75" customHeight="1">
      <c r="A585" s="71" t="s">
        <v>5</v>
      </c>
      <c r="B585" s="72">
        <v>0</v>
      </c>
      <c r="C585" s="72">
        <f>VLOOKUP(A585,[3]Sheet2!$A$1:$C$1164,3,FALSE)</f>
        <v>0</v>
      </c>
      <c r="D585" s="73">
        <v>0</v>
      </c>
      <c r="E585" s="73">
        <f>'[2]表二 (支出分县区过渡表)'!B583</f>
        <v>0</v>
      </c>
      <c r="F585" s="74"/>
      <c r="G585" s="92"/>
    </row>
    <row r="586" spans="1:9" s="70" customFormat="1" ht="18.75" customHeight="1">
      <c r="A586" s="71" t="s">
        <v>6</v>
      </c>
      <c r="B586" s="72">
        <v>144</v>
      </c>
      <c r="C586" s="72">
        <f>VLOOKUP(A586,[3]Sheet2!$A$1:$C$1164,3,FALSE)</f>
        <v>0</v>
      </c>
      <c r="D586" s="73">
        <v>0</v>
      </c>
      <c r="E586" s="73">
        <f>'[2]表二 (支出分县区过渡表)'!B584</f>
        <v>0</v>
      </c>
      <c r="F586" s="74"/>
      <c r="G586" s="92">
        <f t="shared" ref="G586:G644" si="10">(D586-B586)/B586</f>
        <v>-1</v>
      </c>
    </row>
    <row r="587" spans="1:9" s="70" customFormat="1" ht="18.75" customHeight="1">
      <c r="A587" s="71" t="s">
        <v>350</v>
      </c>
      <c r="B587" s="72">
        <v>6</v>
      </c>
      <c r="C587" s="72">
        <f>VLOOKUP(A587,[3]Sheet2!$A$1:$C$1164,3,FALSE)</f>
        <v>7</v>
      </c>
      <c r="D587" s="73">
        <v>207</v>
      </c>
      <c r="E587" s="73">
        <f>'[2]表二 (支出分县区过渡表)'!B585</f>
        <v>0</v>
      </c>
      <c r="F587" s="74">
        <f>IF(C587=0,"不可比",D587/C587*100)</f>
        <v>2957.1428571428573</v>
      </c>
      <c r="G587" s="92">
        <f t="shared" si="10"/>
        <v>33.5</v>
      </c>
    </row>
    <row r="588" spans="1:9" s="70" customFormat="1" ht="18.75" customHeight="1">
      <c r="A588" s="71" t="s">
        <v>351</v>
      </c>
      <c r="B588" s="72">
        <v>0</v>
      </c>
      <c r="C588" s="72">
        <f>VLOOKUP(A588,[3]Sheet2!$A$1:$C$1164,3,FALSE)</f>
        <v>6</v>
      </c>
      <c r="D588" s="73">
        <v>0</v>
      </c>
      <c r="E588" s="73">
        <f>'[2]表二 (支出分县区过渡表)'!B586</f>
        <v>0</v>
      </c>
      <c r="F588" s="74" t="s">
        <v>1048</v>
      </c>
      <c r="G588" s="92"/>
    </row>
    <row r="589" spans="1:9" s="70" customFormat="1" ht="18.75" customHeight="1">
      <c r="A589" s="71" t="s">
        <v>352</v>
      </c>
      <c r="B589" s="72">
        <v>0</v>
      </c>
      <c r="C589" s="72">
        <f>VLOOKUP(A589,[3]Sheet2!$A$1:$C$1164,3,FALSE)</f>
        <v>0</v>
      </c>
      <c r="D589" s="73">
        <v>0</v>
      </c>
      <c r="E589" s="73">
        <f>'[2]表二 (支出分县区过渡表)'!B587</f>
        <v>0</v>
      </c>
      <c r="F589" s="74"/>
      <c r="G589" s="92"/>
    </row>
    <row r="590" spans="1:9" s="70" customFormat="1" ht="18.75" customHeight="1">
      <c r="A590" s="71" t="s">
        <v>353</v>
      </c>
      <c r="B590" s="72"/>
      <c r="C590" s="72">
        <f>VLOOKUP(A590,[3]Sheet2!$A$1:$C$1164,3,FALSE)</f>
        <v>0</v>
      </c>
      <c r="D590" s="73">
        <v>313</v>
      </c>
      <c r="E590" s="73">
        <f>'[2]表二 (支出分县区过渡表)'!B588</f>
        <v>274.33</v>
      </c>
      <c r="F590" s="74" t="s">
        <v>1046</v>
      </c>
      <c r="G590" s="92"/>
    </row>
    <row r="591" spans="1:9" s="75" customFormat="1" ht="18.75" customHeight="1">
      <c r="A591" s="71" t="s">
        <v>354</v>
      </c>
      <c r="B591" s="72">
        <v>46</v>
      </c>
      <c r="C591" s="72">
        <f>VLOOKUP(A591,[3]Sheet2!$A$1:$C$1164,3,FALSE)</f>
        <v>60</v>
      </c>
      <c r="D591" s="73">
        <v>36</v>
      </c>
      <c r="E591" s="73">
        <f>'[2]表二 (支出分县区过渡表)'!B589</f>
        <v>34.6</v>
      </c>
      <c r="F591" s="74">
        <f>IF(C591=0,"不可比",D591/C591*100)</f>
        <v>60</v>
      </c>
      <c r="G591" s="92">
        <f t="shared" si="10"/>
        <v>-0.21739130434782608</v>
      </c>
      <c r="I591" s="70"/>
    </row>
    <row r="592" spans="1:9" s="70" customFormat="1" ht="18.75" customHeight="1">
      <c r="A592" s="71" t="s">
        <v>355</v>
      </c>
      <c r="B592" s="72">
        <v>5</v>
      </c>
      <c r="C592" s="72">
        <f>VLOOKUP(A592,[3]Sheet2!$A$1:$C$1164,3,FALSE)</f>
        <v>4</v>
      </c>
      <c r="D592" s="73">
        <f>SUM(D593:D596)</f>
        <v>38</v>
      </c>
      <c r="E592" s="73">
        <f>'[2]表二 (支出分县区过渡表)'!B590</f>
        <v>34.6</v>
      </c>
      <c r="F592" s="74">
        <f>IF(C592=0,"不可比",D592/C592*100)</f>
        <v>950</v>
      </c>
      <c r="G592" s="92">
        <f t="shared" si="10"/>
        <v>6.6</v>
      </c>
    </row>
    <row r="593" spans="1:7" s="70" customFormat="1" ht="18.75" customHeight="1">
      <c r="A593" s="71" t="s">
        <v>4</v>
      </c>
      <c r="B593" s="72">
        <v>5</v>
      </c>
      <c r="C593" s="72">
        <v>4</v>
      </c>
      <c r="D593" s="73">
        <v>38</v>
      </c>
      <c r="E593" s="73">
        <f>'[2]表二 (支出分县区过渡表)'!B591</f>
        <v>0</v>
      </c>
      <c r="F593" s="74">
        <f>IF(C593=0,"不可比",D593/C593*100)</f>
        <v>950</v>
      </c>
      <c r="G593" s="92">
        <f t="shared" si="10"/>
        <v>6.6</v>
      </c>
    </row>
    <row r="594" spans="1:7" s="70" customFormat="1" ht="18.75" customHeight="1">
      <c r="A594" s="71" t="s">
        <v>5</v>
      </c>
      <c r="B594" s="72">
        <v>0</v>
      </c>
      <c r="C594" s="72">
        <f>VLOOKUP(A594,[3]Sheet2!$A$1:$C$1164,3,FALSE)</f>
        <v>0</v>
      </c>
      <c r="D594" s="73">
        <v>0</v>
      </c>
      <c r="E594" s="73">
        <f>'[2]表二 (支出分县区过渡表)'!B592</f>
        <v>0</v>
      </c>
      <c r="F594" s="74"/>
      <c r="G594" s="92"/>
    </row>
    <row r="595" spans="1:7" s="70" customFormat="1" ht="18.75" customHeight="1">
      <c r="A595" s="71" t="s">
        <v>6</v>
      </c>
      <c r="B595" s="72">
        <v>0</v>
      </c>
      <c r="C595" s="72">
        <f>VLOOKUP(A595,[3]Sheet2!$A$1:$C$1164,3,FALSE)</f>
        <v>0</v>
      </c>
      <c r="D595" s="73">
        <v>0</v>
      </c>
      <c r="E595" s="73">
        <f>'[2]表二 (支出分县区过渡表)'!B593</f>
        <v>0</v>
      </c>
      <c r="F595" s="74"/>
      <c r="G595" s="92"/>
    </row>
    <row r="596" spans="1:7" s="70" customFormat="1" ht="18.75" customHeight="1">
      <c r="A596" s="71" t="s">
        <v>356</v>
      </c>
      <c r="B596" s="72"/>
      <c r="C596" s="72">
        <v>0</v>
      </c>
      <c r="D596" s="73">
        <v>0</v>
      </c>
      <c r="E596" s="73">
        <f>'[2]表二 (支出分县区过渡表)'!B594</f>
        <v>3898.1800000000003</v>
      </c>
      <c r="F596" s="74"/>
      <c r="G596" s="92"/>
    </row>
    <row r="597" spans="1:7" s="70" customFormat="1" ht="18.75" customHeight="1">
      <c r="A597" s="71" t="s">
        <v>357</v>
      </c>
      <c r="B597" s="72">
        <v>4244</v>
      </c>
      <c r="C597" s="72">
        <f>VLOOKUP(A597,[3]Sheet2!$A$1:$C$1164,3,FALSE)</f>
        <v>2818</v>
      </c>
      <c r="D597" s="73">
        <f>SUM(D598:D599)</f>
        <v>3470</v>
      </c>
      <c r="E597" s="73">
        <f>'[2]表二 (支出分县区过渡表)'!B595</f>
        <v>470.78</v>
      </c>
      <c r="F597" s="74">
        <f t="shared" ref="F597:F603" si="11">IF(C597=0,"不可比",D597/C597*100)</f>
        <v>123.13697657913414</v>
      </c>
      <c r="G597" s="92">
        <f t="shared" si="10"/>
        <v>-0.18237511781338361</v>
      </c>
    </row>
    <row r="598" spans="1:7" s="70" customFormat="1" ht="18.75" customHeight="1">
      <c r="A598" s="71" t="s">
        <v>358</v>
      </c>
      <c r="B598" s="72">
        <v>214</v>
      </c>
      <c r="C598" s="72">
        <f>VLOOKUP(A598,[3]Sheet2!$A$1:$C$1164,3,FALSE)</f>
        <v>108</v>
      </c>
      <c r="D598" s="73">
        <v>230</v>
      </c>
      <c r="E598" s="73">
        <f>'[2]表二 (支出分县区过渡表)'!B596</f>
        <v>3427.4</v>
      </c>
      <c r="F598" s="74">
        <f t="shared" si="11"/>
        <v>212.96296296296299</v>
      </c>
      <c r="G598" s="92">
        <f t="shared" si="10"/>
        <v>7.476635514018691E-2</v>
      </c>
    </row>
    <row r="599" spans="1:7" s="70" customFormat="1" ht="18.75" customHeight="1">
      <c r="A599" s="71" t="s">
        <v>359</v>
      </c>
      <c r="B599" s="72">
        <v>4030</v>
      </c>
      <c r="C599" s="72">
        <f>VLOOKUP(A599,[3]Sheet2!$A$1:$C$1164,3,FALSE)</f>
        <v>2710</v>
      </c>
      <c r="D599" s="73">
        <v>3240</v>
      </c>
      <c r="E599" s="73">
        <f>'[2]表二 (支出分县区过渡表)'!B597</f>
        <v>70</v>
      </c>
      <c r="F599" s="74">
        <f t="shared" si="11"/>
        <v>119.55719557195572</v>
      </c>
      <c r="G599" s="92">
        <f t="shared" si="10"/>
        <v>-0.19602977667493796</v>
      </c>
    </row>
    <row r="600" spans="1:7" s="70" customFormat="1" ht="18.75" customHeight="1">
      <c r="A600" s="71" t="s">
        <v>360</v>
      </c>
      <c r="B600" s="72">
        <v>185</v>
      </c>
      <c r="C600" s="72">
        <f>VLOOKUP(A600,[3]Sheet2!$A$1:$C$1164,3,FALSE)</f>
        <v>70</v>
      </c>
      <c r="D600" s="73">
        <f>SUM(D601:D602)</f>
        <v>97</v>
      </c>
      <c r="E600" s="73">
        <f>'[2]表二 (支出分县区过渡表)'!B598</f>
        <v>32</v>
      </c>
      <c r="F600" s="74">
        <f t="shared" si="11"/>
        <v>138.57142857142856</v>
      </c>
      <c r="G600" s="92">
        <f t="shared" si="10"/>
        <v>-0.4756756756756757</v>
      </c>
    </row>
    <row r="601" spans="1:7" s="70" customFormat="1" ht="18.75" customHeight="1">
      <c r="A601" s="71" t="s">
        <v>361</v>
      </c>
      <c r="B601" s="72">
        <v>95</v>
      </c>
      <c r="C601" s="72">
        <f>VLOOKUP(A601,[3]Sheet2!$A$1:$C$1164,3,FALSE)</f>
        <v>32</v>
      </c>
      <c r="D601" s="73">
        <v>72</v>
      </c>
      <c r="E601" s="73">
        <f>'[2]表二 (支出分县区过渡表)'!B599</f>
        <v>38</v>
      </c>
      <c r="F601" s="74">
        <f t="shared" si="11"/>
        <v>225</v>
      </c>
      <c r="G601" s="92">
        <f t="shared" si="10"/>
        <v>-0.24210526315789474</v>
      </c>
    </row>
    <row r="602" spans="1:7" s="70" customFormat="1" ht="18.75" customHeight="1">
      <c r="A602" s="71" t="s">
        <v>362</v>
      </c>
      <c r="B602" s="72">
        <v>90</v>
      </c>
      <c r="C602" s="72">
        <f>VLOOKUP(A602,[3]Sheet2!$A$1:$C$1164,3,FALSE)</f>
        <v>38</v>
      </c>
      <c r="D602" s="73">
        <v>25</v>
      </c>
      <c r="E602" s="73">
        <f>'[2]表二 (支出分县区过渡表)'!B600</f>
        <v>910.34</v>
      </c>
      <c r="F602" s="74">
        <f t="shared" si="11"/>
        <v>65.789473684210535</v>
      </c>
      <c r="G602" s="92">
        <f t="shared" si="10"/>
        <v>-0.72222222222222221</v>
      </c>
    </row>
    <row r="603" spans="1:7" s="70" customFormat="1" ht="18.75" customHeight="1">
      <c r="A603" s="71" t="s">
        <v>363</v>
      </c>
      <c r="B603" s="72">
        <v>47</v>
      </c>
      <c r="C603" s="72">
        <f>VLOOKUP(A603,[3]Sheet2!$A$1:$C$1164,3,FALSE)</f>
        <v>763</v>
      </c>
      <c r="D603" s="73">
        <f>SUM(D604:D605)</f>
        <v>620</v>
      </c>
      <c r="E603" s="73">
        <f>'[2]表二 (支出分县区过渡表)'!B601</f>
        <v>0</v>
      </c>
      <c r="F603" s="74">
        <f t="shared" si="11"/>
        <v>81.258191349934478</v>
      </c>
      <c r="G603" s="92">
        <f t="shared" si="10"/>
        <v>12.191489361702128</v>
      </c>
    </row>
    <row r="604" spans="1:7" s="70" customFormat="1" ht="18.75" customHeight="1">
      <c r="A604" s="71" t="s">
        <v>364</v>
      </c>
      <c r="B604" s="72">
        <v>0</v>
      </c>
      <c r="C604" s="72">
        <v>0</v>
      </c>
      <c r="D604" s="73">
        <v>28</v>
      </c>
      <c r="E604" s="73">
        <f>'[2]表二 (支出分县区过渡表)'!B602</f>
        <v>910.34</v>
      </c>
      <c r="F604" s="74" t="s">
        <v>1046</v>
      </c>
      <c r="G604" s="92"/>
    </row>
    <row r="605" spans="1:7" s="70" customFormat="1" ht="18.75" customHeight="1">
      <c r="A605" s="71" t="s">
        <v>365</v>
      </c>
      <c r="B605" s="72">
        <v>47</v>
      </c>
      <c r="C605" s="72">
        <f>VLOOKUP(A605,[3]Sheet2!$A$1:$C$1164,3,FALSE)</f>
        <v>763</v>
      </c>
      <c r="D605" s="73">
        <v>592</v>
      </c>
      <c r="E605" s="73">
        <f>'[2]表二 (支出分县区过渡表)'!B603</f>
        <v>0</v>
      </c>
      <c r="F605" s="74">
        <f>IF(C605=0,"不可比",D605/C605*100)</f>
        <v>77.588466579292273</v>
      </c>
      <c r="G605" s="92">
        <f t="shared" si="10"/>
        <v>11.595744680851064</v>
      </c>
    </row>
    <row r="606" spans="1:7" s="70" customFormat="1" ht="18.75" customHeight="1">
      <c r="A606" s="71" t="s">
        <v>366</v>
      </c>
      <c r="B606" s="72">
        <v>0</v>
      </c>
      <c r="C606" s="72">
        <f>VLOOKUP(A606,[3]Sheet2!$A$1:$C$1164,3,FALSE)</f>
        <v>0</v>
      </c>
      <c r="D606" s="73">
        <f>SUM(D607:D608)</f>
        <v>0</v>
      </c>
      <c r="E606" s="73">
        <f>'[2]表二 (支出分县区过渡表)'!B604</f>
        <v>0</v>
      </c>
      <c r="F606" s="74"/>
      <c r="G606" s="92"/>
    </row>
    <row r="607" spans="1:7" s="70" customFormat="1" ht="18.75" customHeight="1">
      <c r="A607" s="71" t="s">
        <v>1143</v>
      </c>
      <c r="B607" s="72">
        <v>0</v>
      </c>
      <c r="C607" s="72">
        <v>0</v>
      </c>
      <c r="D607" s="73"/>
      <c r="E607" s="73">
        <f>'[2]表二 (支出分县区过渡表)'!B605</f>
        <v>0</v>
      </c>
      <c r="F607" s="74"/>
      <c r="G607" s="92"/>
    </row>
    <row r="608" spans="1:7" s="70" customFormat="1" ht="18.75" customHeight="1">
      <c r="A608" s="71" t="s">
        <v>367</v>
      </c>
      <c r="B608" s="72">
        <v>0</v>
      </c>
      <c r="C608" s="72">
        <v>0</v>
      </c>
      <c r="D608" s="73"/>
      <c r="E608" s="73">
        <f>'[2]表二 (支出分县区过渡表)'!B606</f>
        <v>402.15</v>
      </c>
      <c r="F608" s="74"/>
      <c r="G608" s="92"/>
    </row>
    <row r="609" spans="1:7" s="70" customFormat="1" ht="18.75" customHeight="1">
      <c r="A609" s="71" t="s">
        <v>368</v>
      </c>
      <c r="B609" s="72">
        <v>0</v>
      </c>
      <c r="C609" s="72">
        <f>VLOOKUP(A609,[3]Sheet2!$A$1:$C$1164,3,FALSE)</f>
        <v>238</v>
      </c>
      <c r="D609" s="73">
        <f>SUM(D610:D611)</f>
        <v>3</v>
      </c>
      <c r="E609" s="73">
        <f>'[2]表二 (支出分县区过渡表)'!B607</f>
        <v>164.15</v>
      </c>
      <c r="F609" s="74">
        <f>IF(C609=0,"不可比",D609/C609*100)</f>
        <v>1.2605042016806722</v>
      </c>
      <c r="G609" s="92"/>
    </row>
    <row r="610" spans="1:7" s="70" customFormat="1" ht="18.75" customHeight="1">
      <c r="A610" s="71" t="s">
        <v>369</v>
      </c>
      <c r="B610" s="72">
        <v>0</v>
      </c>
      <c r="C610" s="72">
        <v>0</v>
      </c>
      <c r="D610" s="73">
        <v>3</v>
      </c>
      <c r="E610" s="73">
        <f>'[2]表二 (支出分县区过渡表)'!B608</f>
        <v>238</v>
      </c>
      <c r="F610" s="74" t="s">
        <v>1046</v>
      </c>
      <c r="G610" s="92"/>
    </row>
    <row r="611" spans="1:7" s="70" customFormat="1" ht="18.75" customHeight="1">
      <c r="A611" s="71" t="s">
        <v>370</v>
      </c>
      <c r="B611" s="72">
        <v>0</v>
      </c>
      <c r="C611" s="72">
        <f>VLOOKUP(A611,[3]Sheet2!$A$1:$C$1164,3,FALSE)</f>
        <v>238</v>
      </c>
      <c r="D611" s="73">
        <v>0</v>
      </c>
      <c r="E611" s="73">
        <f>'[2]表二 (支出分县区过渡表)'!B609</f>
        <v>3710.92</v>
      </c>
      <c r="F611" s="74" t="s">
        <v>1048</v>
      </c>
      <c r="G611" s="92"/>
    </row>
    <row r="612" spans="1:7" s="70" customFormat="1" ht="18.75" customHeight="1">
      <c r="A612" s="71" t="s">
        <v>371</v>
      </c>
      <c r="B612" s="72">
        <v>4794</v>
      </c>
      <c r="C612" s="72">
        <f>VLOOKUP(A612,[3]Sheet2!$A$1:$C$1164,3,FALSE)</f>
        <v>0</v>
      </c>
      <c r="D612" s="73">
        <f>SUM(D613:D615)</f>
        <v>3625</v>
      </c>
      <c r="E612" s="73">
        <f>'[2]表二 (支出分县区过渡表)'!B610</f>
        <v>0</v>
      </c>
      <c r="F612" s="74" t="s">
        <v>1046</v>
      </c>
      <c r="G612" s="92">
        <f t="shared" si="10"/>
        <v>-0.24384647476011681</v>
      </c>
    </row>
    <row r="613" spans="1:7" s="70" customFormat="1" ht="18.75" customHeight="1">
      <c r="A613" s="71" t="s">
        <v>372</v>
      </c>
      <c r="B613" s="72">
        <v>1573</v>
      </c>
      <c r="C613" s="72">
        <v>0</v>
      </c>
      <c r="D613" s="73">
        <v>0</v>
      </c>
      <c r="E613" s="73">
        <f>'[2]表二 (支出分县区过渡表)'!B611</f>
        <v>3691.92</v>
      </c>
      <c r="F613" s="74"/>
      <c r="G613" s="92">
        <f t="shared" si="10"/>
        <v>-1</v>
      </c>
    </row>
    <row r="614" spans="1:7" s="70" customFormat="1" ht="18.75" customHeight="1">
      <c r="A614" s="71" t="s">
        <v>373</v>
      </c>
      <c r="B614" s="72">
        <v>3221</v>
      </c>
      <c r="C614" s="72">
        <v>0</v>
      </c>
      <c r="D614" s="73">
        <v>3607</v>
      </c>
      <c r="E614" s="73">
        <f>'[2]表二 (支出分县区过渡表)'!B612</f>
        <v>19</v>
      </c>
      <c r="F614" s="74" t="s">
        <v>1046</v>
      </c>
      <c r="G614" s="92">
        <f t="shared" si="10"/>
        <v>0.11983855945358585</v>
      </c>
    </row>
    <row r="615" spans="1:7" s="70" customFormat="1" ht="18.75" customHeight="1">
      <c r="A615" s="71" t="s">
        <v>374</v>
      </c>
      <c r="B615" s="72">
        <v>0</v>
      </c>
      <c r="C615" s="72">
        <v>0</v>
      </c>
      <c r="D615" s="73">
        <v>18</v>
      </c>
      <c r="E615" s="73">
        <f>'[2]表二 (支出分县区过渡表)'!B613</f>
        <v>0</v>
      </c>
      <c r="F615" s="74" t="s">
        <v>1046</v>
      </c>
      <c r="G615" s="92"/>
    </row>
    <row r="616" spans="1:7" s="70" customFormat="1" ht="18.75" customHeight="1">
      <c r="A616" s="71" t="s">
        <v>375</v>
      </c>
      <c r="B616" s="72">
        <v>139</v>
      </c>
      <c r="C616" s="72">
        <f>VLOOKUP(A616,[3]Sheet2!$A$1:$C$1164,3,FALSE)</f>
        <v>0</v>
      </c>
      <c r="D616" s="73">
        <f>SUM(D617:D619)</f>
        <v>26</v>
      </c>
      <c r="E616" s="73">
        <f>'[2]表二 (支出分县区过渡表)'!B614</f>
        <v>0</v>
      </c>
      <c r="F616" s="74" t="s">
        <v>1046</v>
      </c>
      <c r="G616" s="92">
        <f t="shared" si="10"/>
        <v>-0.81294964028776984</v>
      </c>
    </row>
    <row r="617" spans="1:7" s="70" customFormat="1" ht="18.75" customHeight="1">
      <c r="A617" s="71" t="s">
        <v>376</v>
      </c>
      <c r="B617" s="72">
        <v>0</v>
      </c>
      <c r="C617" s="72">
        <v>0</v>
      </c>
      <c r="D617" s="73"/>
      <c r="E617" s="73">
        <f>'[2]表二 (支出分县区过渡表)'!B615</f>
        <v>0</v>
      </c>
      <c r="F617" s="74"/>
      <c r="G617" s="92"/>
    </row>
    <row r="618" spans="1:7" s="70" customFormat="1" ht="18.75" customHeight="1">
      <c r="A618" s="71" t="s">
        <v>377</v>
      </c>
      <c r="B618" s="72">
        <v>139</v>
      </c>
      <c r="C618" s="72">
        <v>0</v>
      </c>
      <c r="D618" s="73">
        <v>26</v>
      </c>
      <c r="E618" s="73">
        <f>'[2]表二 (支出分县区过渡表)'!B616</f>
        <v>0</v>
      </c>
      <c r="F618" s="74" t="s">
        <v>1046</v>
      </c>
      <c r="G618" s="92">
        <f t="shared" si="10"/>
        <v>-0.81294964028776984</v>
      </c>
    </row>
    <row r="619" spans="1:7" s="70" customFormat="1" ht="18.75" customHeight="1">
      <c r="A619" s="71" t="s">
        <v>379</v>
      </c>
      <c r="B619" s="72">
        <v>0</v>
      </c>
      <c r="C619" s="72">
        <v>0</v>
      </c>
      <c r="D619" s="73"/>
      <c r="E619" s="73">
        <f>'[2]表二 (支出分县区过渡表)'!B617</f>
        <v>204.29000000000002</v>
      </c>
      <c r="F619" s="74"/>
      <c r="G619" s="92"/>
    </row>
    <row r="620" spans="1:7" s="70" customFormat="1" ht="18.75" customHeight="1">
      <c r="A620" s="104" t="s">
        <v>1144</v>
      </c>
      <c r="B620" s="72">
        <v>0</v>
      </c>
      <c r="C620" s="72">
        <f>VLOOKUP(A620,[3]Sheet2!$A$1:$C$1164,3,FALSE)</f>
        <v>5</v>
      </c>
      <c r="D620" s="73">
        <f>SUM(D621:D627)</f>
        <v>468</v>
      </c>
      <c r="E620" s="73">
        <f>'[2]表二 (支出分县区过渡表)'!B618</f>
        <v>164.21</v>
      </c>
      <c r="F620" s="74">
        <f>IF(C620=0,"不可比",D620/C620*100)</f>
        <v>9360</v>
      </c>
      <c r="G620" s="92"/>
    </row>
    <row r="621" spans="1:7" s="70" customFormat="1" ht="18.75" customHeight="1">
      <c r="A621" s="71" t="s">
        <v>4</v>
      </c>
      <c r="B621" s="72">
        <v>87</v>
      </c>
      <c r="C621" s="72">
        <v>4</v>
      </c>
      <c r="D621" s="73">
        <v>147</v>
      </c>
      <c r="E621" s="73">
        <f>'[2]表二 (支出分县区过渡表)'!B619</f>
        <v>0</v>
      </c>
      <c r="F621" s="74">
        <f>IF(C621=0,"不可比",D621/C621*100)</f>
        <v>3675</v>
      </c>
      <c r="G621" s="92">
        <f t="shared" si="10"/>
        <v>0.68965517241379315</v>
      </c>
    </row>
    <row r="622" spans="1:7" s="70" customFormat="1" ht="18.75" customHeight="1">
      <c r="A622" s="71" t="s">
        <v>5</v>
      </c>
      <c r="B622" s="72">
        <v>56</v>
      </c>
      <c r="C622" s="72">
        <f>VLOOKUP(A622,[3]Sheet2!$A$1:$C$1164,3,FALSE)</f>
        <v>0</v>
      </c>
      <c r="D622" s="73">
        <v>0</v>
      </c>
      <c r="E622" s="73">
        <f>'[2]表二 (支出分县区过渡表)'!B620</f>
        <v>0</v>
      </c>
      <c r="F622" s="74"/>
      <c r="G622" s="92">
        <f t="shared" si="10"/>
        <v>-1</v>
      </c>
    </row>
    <row r="623" spans="1:7" s="70" customFormat="1" ht="18.75" customHeight="1">
      <c r="A623" s="71" t="s">
        <v>6</v>
      </c>
      <c r="B623" s="72">
        <v>0</v>
      </c>
      <c r="C623" s="72">
        <f>VLOOKUP(A623,[3]Sheet2!$A$1:$C$1164,3,FALSE)</f>
        <v>0</v>
      </c>
      <c r="D623" s="73">
        <v>0</v>
      </c>
      <c r="E623" s="73">
        <f>'[2]表二 (支出分县区过渡表)'!B621</f>
        <v>0</v>
      </c>
      <c r="F623" s="74"/>
      <c r="G623" s="92"/>
    </row>
    <row r="624" spans="1:7" s="70" customFormat="1" ht="18.75" customHeight="1">
      <c r="A624" s="71" t="s">
        <v>1145</v>
      </c>
      <c r="B624" s="72">
        <v>0</v>
      </c>
      <c r="C624" s="72">
        <f>VLOOKUP(A624,[3]Sheet2!$A$1:$C$1164,3,FALSE)</f>
        <v>1</v>
      </c>
      <c r="D624" s="73">
        <v>0</v>
      </c>
      <c r="E624" s="73">
        <f>'[2]表二 (支出分县区过渡表)'!B622</f>
        <v>0</v>
      </c>
      <c r="F624" s="74">
        <f>IF(C624=0,"不可比",D624/C624*100)</f>
        <v>0</v>
      </c>
      <c r="G624" s="92"/>
    </row>
    <row r="625" spans="1:9" s="70" customFormat="1" ht="18.75" customHeight="1">
      <c r="A625" s="71" t="s">
        <v>1146</v>
      </c>
      <c r="B625" s="72">
        <v>1</v>
      </c>
      <c r="C625" s="72">
        <v>0</v>
      </c>
      <c r="D625" s="73">
        <v>0</v>
      </c>
      <c r="E625" s="73">
        <f>'[2]表二 (支出分县区过渡表)'!B623</f>
        <v>0</v>
      </c>
      <c r="F625" s="74"/>
      <c r="G625" s="92">
        <f t="shared" si="10"/>
        <v>-1</v>
      </c>
    </row>
    <row r="626" spans="1:9" s="70" customFormat="1" ht="18.75" customHeight="1">
      <c r="A626" s="71" t="s">
        <v>13</v>
      </c>
      <c r="B626" s="72">
        <v>0</v>
      </c>
      <c r="C626" s="72">
        <f>VLOOKUP(A626,[3]Sheet2!$A$1:$C$1164,3,FALSE)</f>
        <v>0</v>
      </c>
      <c r="D626" s="73">
        <v>0</v>
      </c>
      <c r="E626" s="73">
        <f>'[2]表二 (支出分县区过渡表)'!B624</f>
        <v>40.08</v>
      </c>
      <c r="F626" s="74"/>
      <c r="G626" s="92"/>
    </row>
    <row r="627" spans="1:9" s="70" customFormat="1" ht="18.75" customHeight="1">
      <c r="A627" s="71" t="s">
        <v>1147</v>
      </c>
      <c r="B627" s="72">
        <v>30</v>
      </c>
      <c r="C627" s="72">
        <v>0</v>
      </c>
      <c r="D627" s="73">
        <v>321</v>
      </c>
      <c r="E627" s="73">
        <f>'[2]表二 (支出分县区过渡表)'!B625</f>
        <v>0</v>
      </c>
      <c r="F627" s="74" t="s">
        <v>1046</v>
      </c>
      <c r="G627" s="92">
        <f t="shared" si="10"/>
        <v>9.6999999999999993</v>
      </c>
    </row>
    <row r="628" spans="1:9" s="70" customFormat="1" ht="18.75" customHeight="1">
      <c r="A628" s="104" t="s">
        <v>1148</v>
      </c>
      <c r="B628" s="72"/>
      <c r="C628" s="72">
        <f>VLOOKUP(A628,[3]Sheet2!$A$1:$C$1164,3,FALSE)</f>
        <v>8101</v>
      </c>
      <c r="D628" s="73">
        <f>SUM(D629:D630)</f>
        <v>0</v>
      </c>
      <c r="E628" s="73">
        <f>'[2]表二 (支出分县区过渡表)'!B626</f>
        <v>0</v>
      </c>
      <c r="F628" s="74" t="s">
        <v>1048</v>
      </c>
      <c r="G628" s="92"/>
    </row>
    <row r="629" spans="1:9" s="70" customFormat="1" ht="18.75" customHeight="1">
      <c r="A629" s="71" t="s">
        <v>1149</v>
      </c>
      <c r="B629" s="72"/>
      <c r="C629" s="72">
        <f>VLOOKUP(A629,[3]Sheet2!$A$1:$C$1164,3,FALSE)</f>
        <v>5999</v>
      </c>
      <c r="D629" s="73"/>
      <c r="E629" s="73">
        <f>'[2]表二 (支出分县区过渡表)'!B627</f>
        <v>0</v>
      </c>
      <c r="F629" s="74" t="s">
        <v>1048</v>
      </c>
      <c r="G629" s="92"/>
      <c r="I629" s="75"/>
    </row>
    <row r="630" spans="1:9" s="70" customFormat="1" ht="18.75" customHeight="1">
      <c r="A630" s="71" t="s">
        <v>1150</v>
      </c>
      <c r="B630" s="72"/>
      <c r="C630" s="72">
        <f>VLOOKUP(A630,[3]Sheet2!$A$1:$C$1164,3,FALSE)</f>
        <v>2102</v>
      </c>
      <c r="D630" s="73"/>
      <c r="E630" s="73">
        <f>'[2]表二 (支出分县区过渡表)'!B628</f>
        <v>949.66</v>
      </c>
      <c r="F630" s="74" t="s">
        <v>1048</v>
      </c>
      <c r="G630" s="92"/>
    </row>
    <row r="631" spans="1:9" s="70" customFormat="1" ht="18.75" customHeight="1">
      <c r="A631" s="71" t="s">
        <v>380</v>
      </c>
      <c r="B631" s="72">
        <v>34725</v>
      </c>
      <c r="C631" s="72">
        <v>0</v>
      </c>
      <c r="D631" s="73">
        <v>1938</v>
      </c>
      <c r="E631" s="73">
        <f>'[2]表二 (支出分县区过渡表)'!B629</f>
        <v>20686.07</v>
      </c>
      <c r="F631" s="74" t="s">
        <v>1046</v>
      </c>
      <c r="G631" s="92">
        <f t="shared" si="10"/>
        <v>-0.94419006479481637</v>
      </c>
    </row>
    <row r="632" spans="1:9" s="70" customFormat="1" ht="18.75" customHeight="1">
      <c r="A632" s="71" t="s">
        <v>1026</v>
      </c>
      <c r="B632" s="72">
        <v>36600</v>
      </c>
      <c r="C632" s="72">
        <f>VLOOKUP(A632,[3]Sheet2!$A$1:$C$1164,3,FALSE)</f>
        <v>19585</v>
      </c>
      <c r="D632" s="73">
        <f>D633+D638+D652+D656+D668+D671+D675+D680+D684+D688+D691+D700+D701</f>
        <v>37077</v>
      </c>
      <c r="E632" s="73">
        <f>'[2]表二 (支出分县区过渡表)'!B630</f>
        <v>331.99</v>
      </c>
      <c r="F632" s="74">
        <f>IF(C632=0,"不可比",D632/C632*100)</f>
        <v>189.31324993617565</v>
      </c>
      <c r="G632" s="92">
        <f t="shared" si="10"/>
        <v>1.3032786885245902E-2</v>
      </c>
    </row>
    <row r="633" spans="1:9" s="70" customFormat="1" ht="18.75" customHeight="1">
      <c r="A633" s="71" t="s">
        <v>1151</v>
      </c>
      <c r="B633" s="72">
        <v>721</v>
      </c>
      <c r="C633" s="72">
        <f>VLOOKUP(A633,[3]Sheet2!$A$1:$C$1164,3,FALSE)</f>
        <v>368</v>
      </c>
      <c r="D633" s="73">
        <f>SUM(D634:D637)</f>
        <v>682</v>
      </c>
      <c r="E633" s="73">
        <f>'[2]表二 (支出分县区过渡表)'!B631</f>
        <v>328.49</v>
      </c>
      <c r="F633" s="74">
        <f>IF(C633=0,"不可比",D633/C633*100)</f>
        <v>185.32608695652172</v>
      </c>
      <c r="G633" s="92">
        <f t="shared" si="10"/>
        <v>-5.4091539528432729E-2</v>
      </c>
    </row>
    <row r="634" spans="1:9" s="70" customFormat="1" ht="18.75" customHeight="1">
      <c r="A634" s="71" t="s">
        <v>4</v>
      </c>
      <c r="B634" s="72">
        <v>695</v>
      </c>
      <c r="C634" s="72">
        <v>360</v>
      </c>
      <c r="D634" s="73">
        <v>664</v>
      </c>
      <c r="E634" s="73">
        <f>'[2]表二 (支出分县区过渡表)'!B632</f>
        <v>0</v>
      </c>
      <c r="F634" s="74">
        <f>IF(C634=0,"不可比",D634/C634*100)</f>
        <v>184.44444444444446</v>
      </c>
      <c r="G634" s="92">
        <f t="shared" si="10"/>
        <v>-4.4604316546762592E-2</v>
      </c>
    </row>
    <row r="635" spans="1:9" s="70" customFormat="1" ht="18.75" customHeight="1">
      <c r="A635" s="71" t="s">
        <v>5</v>
      </c>
      <c r="B635" s="72"/>
      <c r="C635" s="72">
        <f>VLOOKUP(A635,[3]Sheet2!$A$1:$C$1164,3,FALSE)</f>
        <v>0</v>
      </c>
      <c r="D635" s="73">
        <v>0</v>
      </c>
      <c r="E635" s="73">
        <f>'[2]表二 (支出分县区过渡表)'!B633</f>
        <v>0</v>
      </c>
      <c r="F635" s="74"/>
      <c r="G635" s="92"/>
    </row>
    <row r="636" spans="1:9" s="70" customFormat="1" ht="18.75" customHeight="1">
      <c r="A636" s="71" t="s">
        <v>6</v>
      </c>
      <c r="B636" s="72"/>
      <c r="C636" s="72">
        <f>VLOOKUP(A636,[3]Sheet2!$A$1:$C$1164,3,FALSE)</f>
        <v>0</v>
      </c>
      <c r="D636" s="73">
        <v>0</v>
      </c>
      <c r="E636" s="73">
        <f>'[2]表二 (支出分县区过渡表)'!B634</f>
        <v>3.5</v>
      </c>
      <c r="F636" s="74"/>
      <c r="G636" s="92"/>
    </row>
    <row r="637" spans="1:9" s="70" customFormat="1" ht="18.75" customHeight="1">
      <c r="A637" s="71" t="s">
        <v>1152</v>
      </c>
      <c r="B637" s="72">
        <v>26</v>
      </c>
      <c r="C637" s="72">
        <f>VLOOKUP(A637,[3]Sheet2!$A$1:$C$1164,3,FALSE)</f>
        <v>8</v>
      </c>
      <c r="D637" s="73">
        <v>18</v>
      </c>
      <c r="E637" s="73">
        <f>'[2]表二 (支出分县区过渡表)'!B635</f>
        <v>785.94</v>
      </c>
      <c r="F637" s="74">
        <f>IF(C637=0,"不可比",D637/C637*100)</f>
        <v>225</v>
      </c>
      <c r="G637" s="92">
        <f t="shared" si="10"/>
        <v>-0.30769230769230771</v>
      </c>
    </row>
    <row r="638" spans="1:9" s="70" customFormat="1" ht="18.75" customHeight="1">
      <c r="A638" s="71" t="s">
        <v>381</v>
      </c>
      <c r="B638" s="72">
        <v>3230</v>
      </c>
      <c r="C638" s="72">
        <f>VLOOKUP(A638,[3]Sheet2!$A$1:$C$1164,3,FALSE)</f>
        <v>1713</v>
      </c>
      <c r="D638" s="73">
        <f>SUM(D639:D651)</f>
        <v>2937</v>
      </c>
      <c r="E638" s="73">
        <f>'[2]表二 (支出分县区过渡表)'!B636</f>
        <v>573.94000000000005</v>
      </c>
      <c r="F638" s="74">
        <f>IF(C638=0,"不可比",D638/C638*100)</f>
        <v>171.45359019264447</v>
      </c>
      <c r="G638" s="92">
        <f t="shared" si="10"/>
        <v>-9.0712074303405568E-2</v>
      </c>
    </row>
    <row r="639" spans="1:9" s="75" customFormat="1" ht="18.75" customHeight="1">
      <c r="A639" s="71" t="s">
        <v>382</v>
      </c>
      <c r="B639" s="72">
        <v>2776</v>
      </c>
      <c r="C639" s="72">
        <f>VLOOKUP(A639,[3]Sheet2!$A$1:$C$1164,3,FALSE)</f>
        <v>1500</v>
      </c>
      <c r="D639" s="73">
        <v>2522</v>
      </c>
      <c r="E639" s="73">
        <f>'[2]表二 (支出分县区过渡表)'!B637</f>
        <v>0</v>
      </c>
      <c r="F639" s="74">
        <f>IF(C639=0,"不可比",D639/C639*100)</f>
        <v>168.13333333333333</v>
      </c>
      <c r="G639" s="92">
        <f t="shared" si="10"/>
        <v>-9.1498559077809793E-2</v>
      </c>
      <c r="I639" s="70"/>
    </row>
    <row r="640" spans="1:9" s="70" customFormat="1" ht="18.75" customHeight="1">
      <c r="A640" s="71" t="s">
        <v>383</v>
      </c>
      <c r="B640" s="72">
        <v>0</v>
      </c>
      <c r="C640" s="72">
        <f>VLOOKUP(A640,[3]Sheet2!$A$1:$C$1164,3,FALSE)</f>
        <v>0</v>
      </c>
      <c r="D640" s="73">
        <v>0</v>
      </c>
      <c r="E640" s="73">
        <f>'[2]表二 (支出分县区过渡表)'!B638</f>
        <v>10</v>
      </c>
      <c r="F640" s="74"/>
      <c r="G640" s="92"/>
    </row>
    <row r="641" spans="1:9" s="70" customFormat="1" ht="18.75" customHeight="1">
      <c r="A641" s="71" t="s">
        <v>384</v>
      </c>
      <c r="B641" s="72">
        <v>47</v>
      </c>
      <c r="C641" s="72">
        <f>VLOOKUP(A641,[3]Sheet2!$A$1:$C$1164,3,FALSE)</f>
        <v>10</v>
      </c>
      <c r="D641" s="73">
        <v>13</v>
      </c>
      <c r="E641" s="73">
        <f>'[2]表二 (支出分县区过渡表)'!B639</f>
        <v>0</v>
      </c>
      <c r="F641" s="74">
        <f>IF(C641=0,"不可比",D641/C641*100)</f>
        <v>130</v>
      </c>
      <c r="G641" s="92">
        <f t="shared" si="10"/>
        <v>-0.72340425531914898</v>
      </c>
    </row>
    <row r="642" spans="1:9" s="70" customFormat="1" ht="18.75" customHeight="1">
      <c r="A642" s="71" t="s">
        <v>385</v>
      </c>
      <c r="B642" s="72">
        <v>0</v>
      </c>
      <c r="C642" s="72">
        <f>VLOOKUP(A642,[3]Sheet2!$A$1:$C$1164,3,FALSE)</f>
        <v>0</v>
      </c>
      <c r="D642" s="73">
        <v>0</v>
      </c>
      <c r="E642" s="73">
        <f>'[2]表二 (支出分县区过渡表)'!B640</f>
        <v>0</v>
      </c>
      <c r="F642" s="74"/>
      <c r="G642" s="92"/>
    </row>
    <row r="643" spans="1:9" s="70" customFormat="1" ht="18.75" customHeight="1">
      <c r="A643" s="71" t="s">
        <v>386</v>
      </c>
      <c r="B643" s="72">
        <v>0</v>
      </c>
      <c r="C643" s="72">
        <f>VLOOKUP(A643,[3]Sheet2!$A$1:$C$1164,3,FALSE)</f>
        <v>0</v>
      </c>
      <c r="D643" s="73">
        <v>0</v>
      </c>
      <c r="E643" s="73">
        <f>'[2]表二 (支出分县区过渡表)'!B641</f>
        <v>200</v>
      </c>
      <c r="F643" s="74"/>
      <c r="G643" s="92"/>
    </row>
    <row r="644" spans="1:9" s="70" customFormat="1" ht="18.75" customHeight="1">
      <c r="A644" s="71" t="s">
        <v>1153</v>
      </c>
      <c r="B644" s="72">
        <v>208</v>
      </c>
      <c r="C644" s="72">
        <f>VLOOKUP(A644,[3]Sheet2!$A$1:$C$1164,3,FALSE)</f>
        <v>200</v>
      </c>
      <c r="D644" s="73">
        <v>355</v>
      </c>
      <c r="E644" s="73">
        <f>'[2]表二 (支出分县区过渡表)'!B642</f>
        <v>0</v>
      </c>
      <c r="F644" s="74">
        <f>IF(C644=0,"不可比",D644/C644*100)</f>
        <v>177.5</v>
      </c>
      <c r="G644" s="92">
        <f t="shared" si="10"/>
        <v>0.70673076923076927</v>
      </c>
    </row>
    <row r="645" spans="1:9" s="70" customFormat="1" ht="18.75" customHeight="1">
      <c r="A645" s="71" t="s">
        <v>388</v>
      </c>
      <c r="B645" s="72">
        <v>0</v>
      </c>
      <c r="C645" s="72">
        <f>VLOOKUP(A645,[3]Sheet2!$A$1:$C$1164,3,FALSE)</f>
        <v>0</v>
      </c>
      <c r="D645" s="73">
        <v>0</v>
      </c>
      <c r="E645" s="73">
        <f>'[2]表二 (支出分县区过渡表)'!B643</f>
        <v>2</v>
      </c>
      <c r="F645" s="74"/>
      <c r="G645" s="92"/>
    </row>
    <row r="646" spans="1:9" s="70" customFormat="1" ht="18.75" customHeight="1">
      <c r="A646" s="71" t="s">
        <v>389</v>
      </c>
      <c r="B646" s="72">
        <v>0</v>
      </c>
      <c r="C646" s="72">
        <f>VLOOKUP(A646,[3]Sheet2!$A$1:$C$1164,3,FALSE)</f>
        <v>2</v>
      </c>
      <c r="D646" s="73">
        <v>27</v>
      </c>
      <c r="E646" s="73">
        <f>'[2]表二 (支出分县区过渡表)'!B644</f>
        <v>0</v>
      </c>
      <c r="F646" s="74">
        <f>IF(C646=0,"不可比",D646/C646*100)</f>
        <v>1350</v>
      </c>
      <c r="G646" s="92"/>
    </row>
    <row r="647" spans="1:9" s="70" customFormat="1" ht="18.75" customHeight="1">
      <c r="A647" s="71" t="s">
        <v>390</v>
      </c>
      <c r="B647" s="72">
        <v>0</v>
      </c>
      <c r="C647" s="72">
        <v>0</v>
      </c>
      <c r="D647" s="73">
        <v>0</v>
      </c>
      <c r="E647" s="73">
        <f>'[2]表二 (支出分县区过渡表)'!B645</f>
        <v>0</v>
      </c>
      <c r="F647" s="74"/>
      <c r="G647" s="92"/>
    </row>
    <row r="648" spans="1:9" s="70" customFormat="1" ht="18.75" customHeight="1">
      <c r="A648" s="71" t="s">
        <v>391</v>
      </c>
      <c r="B648" s="72">
        <v>0</v>
      </c>
      <c r="C648" s="72">
        <v>0</v>
      </c>
      <c r="D648" s="73">
        <v>0</v>
      </c>
      <c r="E648" s="73">
        <f>'[2]表二 (支出分县区过渡表)'!B646</f>
        <v>0</v>
      </c>
      <c r="F648" s="74"/>
      <c r="G648" s="92"/>
    </row>
    <row r="649" spans="1:9" s="70" customFormat="1" ht="18.75" customHeight="1">
      <c r="A649" s="71" t="s">
        <v>392</v>
      </c>
      <c r="B649" s="72">
        <v>0</v>
      </c>
      <c r="C649" s="72">
        <v>0</v>
      </c>
      <c r="D649" s="73">
        <v>0</v>
      </c>
      <c r="E649" s="73">
        <f>'[2]表二 (支出分县区过渡表)'!B647</f>
        <v>0</v>
      </c>
      <c r="F649" s="74"/>
      <c r="G649" s="92"/>
    </row>
    <row r="650" spans="1:9" s="70" customFormat="1" ht="18.75" customHeight="1">
      <c r="A650" s="71" t="s">
        <v>1154</v>
      </c>
      <c r="B650" s="72"/>
      <c r="C650" s="72">
        <v>0</v>
      </c>
      <c r="D650" s="73">
        <v>0</v>
      </c>
      <c r="E650" s="73">
        <f>'[2]表二 (支出分县区过渡表)'!B648</f>
        <v>0</v>
      </c>
      <c r="F650" s="74"/>
      <c r="G650" s="92"/>
    </row>
    <row r="651" spans="1:9" s="70" customFormat="1" ht="18.75" customHeight="1">
      <c r="A651" s="71" t="s">
        <v>393</v>
      </c>
      <c r="B651" s="72">
        <v>199</v>
      </c>
      <c r="C651" s="72">
        <f>VLOOKUP(A651,[3]Sheet2!$A$1:$C$1164,3,FALSE)</f>
        <v>1</v>
      </c>
      <c r="D651" s="73">
        <v>20</v>
      </c>
      <c r="E651" s="73">
        <f>'[2]表二 (支出分县区过渡表)'!B649</f>
        <v>1515.51</v>
      </c>
      <c r="F651" s="74">
        <f>IF(C651=0,"不可比",D651/C651*100)</f>
        <v>2000</v>
      </c>
      <c r="G651" s="92">
        <f t="shared" ref="G651:G711" si="12">(D651-B651)/B651</f>
        <v>-0.89949748743718594</v>
      </c>
      <c r="I651" s="75"/>
    </row>
    <row r="652" spans="1:9" s="70" customFormat="1" ht="18.75" customHeight="1">
      <c r="A652" s="71" t="s">
        <v>394</v>
      </c>
      <c r="B652" s="72">
        <v>3225</v>
      </c>
      <c r="C652" s="72">
        <f>VLOOKUP(A652,[3]Sheet2!$A$1:$C$1164,3,FALSE)</f>
        <v>2530</v>
      </c>
      <c r="D652" s="73">
        <f>SUM(D653:D655)</f>
        <v>2078</v>
      </c>
      <c r="E652" s="73">
        <f>'[2]表二 (支出分县区过渡表)'!B650</f>
        <v>0</v>
      </c>
      <c r="F652" s="74">
        <f>IF(C652=0,"不可比",D652/C652*100)</f>
        <v>82.134387351778656</v>
      </c>
      <c r="G652" s="92">
        <f t="shared" si="12"/>
        <v>-0.35565891472868216</v>
      </c>
    </row>
    <row r="653" spans="1:9" s="70" customFormat="1" ht="18.75" customHeight="1">
      <c r="A653" s="71" t="s">
        <v>395</v>
      </c>
      <c r="B653" s="72">
        <v>0</v>
      </c>
      <c r="C653" s="72">
        <v>0</v>
      </c>
      <c r="D653" s="73">
        <v>0</v>
      </c>
      <c r="E653" s="73">
        <f>'[2]表二 (支出分县区过渡表)'!B651</f>
        <v>1305.51</v>
      </c>
      <c r="F653" s="74"/>
      <c r="G653" s="92"/>
    </row>
    <row r="654" spans="1:9" s="70" customFormat="1" ht="18.75" customHeight="1">
      <c r="A654" s="71" t="s">
        <v>396</v>
      </c>
      <c r="B654" s="72">
        <v>2085</v>
      </c>
      <c r="C654" s="72">
        <f>VLOOKUP(A654,[3]Sheet2!$A$1:$C$1164,3,FALSE)</f>
        <v>2000</v>
      </c>
      <c r="D654" s="73">
        <v>1870</v>
      </c>
      <c r="E654" s="73">
        <f>'[2]表二 (支出分县区过渡表)'!B652</f>
        <v>210</v>
      </c>
      <c r="F654" s="74">
        <f t="shared" ref="F654:F659" si="13">IF(C654=0,"不可比",D654/C654*100)</f>
        <v>93.5</v>
      </c>
      <c r="G654" s="92">
        <f t="shared" si="12"/>
        <v>-0.10311750599520383</v>
      </c>
    </row>
    <row r="655" spans="1:9" s="70" customFormat="1" ht="18.75" customHeight="1">
      <c r="A655" s="71" t="s">
        <v>397</v>
      </c>
      <c r="B655" s="72">
        <v>1140</v>
      </c>
      <c r="C655" s="72">
        <f>VLOOKUP(A655,[3]Sheet2!$A$1:$C$1164,3,FALSE)</f>
        <v>530</v>
      </c>
      <c r="D655" s="73">
        <v>208</v>
      </c>
      <c r="E655" s="73">
        <f>'[2]表二 (支出分县区过渡表)'!B653</f>
        <v>3959.75</v>
      </c>
      <c r="F655" s="74">
        <f t="shared" si="13"/>
        <v>39.24528301886793</v>
      </c>
      <c r="G655" s="92">
        <f t="shared" si="12"/>
        <v>-0.81754385964912279</v>
      </c>
    </row>
    <row r="656" spans="1:9" s="70" customFormat="1" ht="18.75" customHeight="1">
      <c r="A656" s="71" t="s">
        <v>398</v>
      </c>
      <c r="B656" s="72">
        <v>2322</v>
      </c>
      <c r="C656" s="72">
        <f>VLOOKUP(A656,[3]Sheet2!$A$1:$C$1164,3,FALSE)</f>
        <v>2153</v>
      </c>
      <c r="D656" s="73">
        <f>SUM(D657:D667)</f>
        <v>4652</v>
      </c>
      <c r="E656" s="73">
        <f>'[2]表二 (支出分县区过渡表)'!B654</f>
        <v>811.57</v>
      </c>
      <c r="F656" s="74">
        <f t="shared" si="13"/>
        <v>216.07059916395727</v>
      </c>
      <c r="G656" s="92">
        <f t="shared" si="12"/>
        <v>1.0034453057708872</v>
      </c>
    </row>
    <row r="657" spans="1:9" s="70" customFormat="1" ht="18.75" customHeight="1">
      <c r="A657" s="71" t="s">
        <v>399</v>
      </c>
      <c r="B657" s="72">
        <v>667</v>
      </c>
      <c r="C657" s="72">
        <f>VLOOKUP(A657,[3]Sheet2!$A$1:$C$1164,3,FALSE)</f>
        <v>323</v>
      </c>
      <c r="D657" s="73">
        <v>836</v>
      </c>
      <c r="E657" s="73">
        <f>'[2]表二 (支出分县区过渡表)'!B655</f>
        <v>136.54</v>
      </c>
      <c r="F657" s="74">
        <f t="shared" si="13"/>
        <v>258.8235294117647</v>
      </c>
      <c r="G657" s="92">
        <f t="shared" si="12"/>
        <v>0.25337331334332835</v>
      </c>
    </row>
    <row r="658" spans="1:9" s="70" customFormat="1" ht="18.75" customHeight="1">
      <c r="A658" s="71" t="s">
        <v>400</v>
      </c>
      <c r="B658" s="72">
        <v>100</v>
      </c>
      <c r="C658" s="72">
        <f>VLOOKUP(A658,[3]Sheet2!$A$1:$C$1164,3,FALSE)</f>
        <v>60</v>
      </c>
      <c r="D658" s="73">
        <v>113</v>
      </c>
      <c r="E658" s="73">
        <f>'[2]表二 (支出分县区过渡表)'!B656</f>
        <v>352.99</v>
      </c>
      <c r="F658" s="74">
        <f t="shared" si="13"/>
        <v>188.33333333333334</v>
      </c>
      <c r="G658" s="92">
        <f t="shared" si="12"/>
        <v>0.13</v>
      </c>
    </row>
    <row r="659" spans="1:9" s="70" customFormat="1" ht="18.75" customHeight="1">
      <c r="A659" s="71" t="s">
        <v>401</v>
      </c>
      <c r="B659" s="72">
        <v>381</v>
      </c>
      <c r="C659" s="72">
        <f>VLOOKUP(A659,[3]Sheet2!$A$1:$C$1164,3,FALSE)</f>
        <v>150</v>
      </c>
      <c r="D659" s="73">
        <v>281</v>
      </c>
      <c r="E659" s="73">
        <f>'[2]表二 (支出分县区过渡表)'!B657</f>
        <v>0</v>
      </c>
      <c r="F659" s="74">
        <f t="shared" si="13"/>
        <v>187.33333333333334</v>
      </c>
      <c r="G659" s="92">
        <f t="shared" si="12"/>
        <v>-0.26246719160104987</v>
      </c>
    </row>
    <row r="660" spans="1:9" s="70" customFormat="1" ht="18.75" customHeight="1">
      <c r="A660" s="71" t="s">
        <v>402</v>
      </c>
      <c r="B660" s="72">
        <v>0</v>
      </c>
      <c r="C660" s="72">
        <f>VLOOKUP(A660,[3]Sheet2!$A$1:$C$1164,3,FALSE)</f>
        <v>0</v>
      </c>
      <c r="D660" s="73">
        <v>0</v>
      </c>
      <c r="E660" s="73">
        <f>'[2]表二 (支出分县区过渡表)'!B658</f>
        <v>0</v>
      </c>
      <c r="F660" s="74"/>
      <c r="G660" s="92"/>
    </row>
    <row r="661" spans="1:9" s="75" customFormat="1" ht="18.75" customHeight="1">
      <c r="A661" s="71" t="s">
        <v>403</v>
      </c>
      <c r="B661" s="72">
        <v>0</v>
      </c>
      <c r="C661" s="72">
        <f>VLOOKUP(A661,[3]Sheet2!$A$1:$C$1164,3,FALSE)</f>
        <v>0</v>
      </c>
      <c r="D661" s="73">
        <v>0</v>
      </c>
      <c r="E661" s="73">
        <f>'[2]表二 (支出分县区过渡表)'!B659</f>
        <v>0</v>
      </c>
      <c r="F661" s="74"/>
      <c r="G661" s="92"/>
      <c r="I661" s="70"/>
    </row>
    <row r="662" spans="1:9" s="70" customFormat="1" ht="18.75" customHeight="1">
      <c r="A662" s="71" t="s">
        <v>404</v>
      </c>
      <c r="B662" s="72">
        <v>51</v>
      </c>
      <c r="C662" s="72">
        <f>VLOOKUP(A662,[3]Sheet2!$A$1:$C$1164,3,FALSE)</f>
        <v>0</v>
      </c>
      <c r="D662" s="73">
        <v>0</v>
      </c>
      <c r="E662" s="73">
        <f>'[2]表二 (支出分县区过渡表)'!B660</f>
        <v>0</v>
      </c>
      <c r="F662" s="74"/>
      <c r="G662" s="92">
        <f t="shared" si="12"/>
        <v>-1</v>
      </c>
    </row>
    <row r="663" spans="1:9" s="70" customFormat="1" ht="18.75" customHeight="1">
      <c r="A663" s="71" t="s">
        <v>405</v>
      </c>
      <c r="B663" s="72">
        <v>870</v>
      </c>
      <c r="C663" s="72">
        <f>VLOOKUP(A663,[3]Sheet2!$A$1:$C$1164,3,FALSE)</f>
        <v>20</v>
      </c>
      <c r="D663" s="73">
        <v>56</v>
      </c>
      <c r="E663" s="73">
        <f>'[2]表二 (支出分县区过渡表)'!B661</f>
        <v>1431.4</v>
      </c>
      <c r="F663" s="74">
        <f>IF(C663=0,"不可比",D663/C663*100)</f>
        <v>280</v>
      </c>
      <c r="G663" s="92">
        <f t="shared" si="12"/>
        <v>-0.93563218390804592</v>
      </c>
    </row>
    <row r="664" spans="1:9" s="70" customFormat="1" ht="18.75" customHeight="1">
      <c r="A664" s="71" t="s">
        <v>406</v>
      </c>
      <c r="B664" s="72">
        <v>224</v>
      </c>
      <c r="C664" s="72">
        <f>VLOOKUP(A664,[3]Sheet2!$A$1:$C$1164,3,FALSE)</f>
        <v>500</v>
      </c>
      <c r="D664" s="73">
        <v>1923</v>
      </c>
      <c r="E664" s="73">
        <f>'[2]表二 (支出分县区过渡表)'!B662</f>
        <v>99.6</v>
      </c>
      <c r="F664" s="74">
        <f>IF(C664=0,"不可比",D664/C664*100)</f>
        <v>384.6</v>
      </c>
      <c r="G664" s="92">
        <f t="shared" si="12"/>
        <v>7.5848214285714288</v>
      </c>
    </row>
    <row r="665" spans="1:9" s="70" customFormat="1" ht="18.75" customHeight="1">
      <c r="A665" s="71" t="s">
        <v>1155</v>
      </c>
      <c r="B665" s="72">
        <v>0</v>
      </c>
      <c r="C665" s="72">
        <f>VLOOKUP(A665,[3]Sheet2!$A$1:$C$1164,3,FALSE)</f>
        <v>100</v>
      </c>
      <c r="D665" s="73">
        <v>197</v>
      </c>
      <c r="E665" s="73">
        <f>'[2]表二 (支出分县区过渡表)'!B663</f>
        <v>1000</v>
      </c>
      <c r="F665" s="74">
        <f>IF(C665=0,"不可比",D665/C665*100)</f>
        <v>197</v>
      </c>
      <c r="G665" s="92"/>
    </row>
    <row r="666" spans="1:9" s="70" customFormat="1" ht="18.75" customHeight="1">
      <c r="A666" s="71" t="s">
        <v>408</v>
      </c>
      <c r="B666" s="72">
        <v>0</v>
      </c>
      <c r="C666" s="72">
        <f>VLOOKUP(A666,[3]Sheet2!$A$1:$C$1164,3,FALSE)</f>
        <v>1000</v>
      </c>
      <c r="D666" s="73">
        <v>1210</v>
      </c>
      <c r="E666" s="73">
        <f>'[2]表二 (支出分县区过渡表)'!B664</f>
        <v>127.65</v>
      </c>
      <c r="F666" s="74">
        <f>IF(C666=0,"不可比",D666/C666*100)</f>
        <v>121</v>
      </c>
      <c r="G666" s="92"/>
    </row>
    <row r="667" spans="1:9" s="70" customFormat="1" ht="18.75" customHeight="1">
      <c r="A667" s="71" t="s">
        <v>409</v>
      </c>
      <c r="B667" s="72">
        <v>29</v>
      </c>
      <c r="C667" s="72">
        <v>0</v>
      </c>
      <c r="D667" s="73">
        <v>36</v>
      </c>
      <c r="E667" s="73">
        <f>'[2]表二 (支出分县区过渡表)'!B665</f>
        <v>0</v>
      </c>
      <c r="F667" s="74" t="s">
        <v>1046</v>
      </c>
      <c r="G667" s="92">
        <f t="shared" si="12"/>
        <v>0.2413793103448276</v>
      </c>
    </row>
    <row r="668" spans="1:9" s="70" customFormat="1" ht="18.75" customHeight="1">
      <c r="A668" s="71" t="s">
        <v>410</v>
      </c>
      <c r="B668" s="72">
        <v>31</v>
      </c>
      <c r="C668" s="72">
        <f>VLOOKUP(A668,[3]Sheet2!$A$1:$C$1164,3,FALSE)</f>
        <v>33</v>
      </c>
      <c r="D668" s="73">
        <f>SUM(D669:D670)</f>
        <v>0</v>
      </c>
      <c r="E668" s="73">
        <f>'[2]表二 (支出分县区过渡表)'!B666</f>
        <v>0</v>
      </c>
      <c r="F668" s="74" t="s">
        <v>1048</v>
      </c>
      <c r="G668" s="92">
        <f t="shared" si="12"/>
        <v>-1</v>
      </c>
    </row>
    <row r="669" spans="1:9" s="70" customFormat="1" ht="18.75" customHeight="1">
      <c r="A669" s="71" t="s">
        <v>411</v>
      </c>
      <c r="B669" s="72">
        <v>31</v>
      </c>
      <c r="C669" s="72">
        <f>VLOOKUP(A669,[3]Sheet2!$A$1:$C$1164,3,FALSE)</f>
        <v>33</v>
      </c>
      <c r="D669" s="73"/>
      <c r="E669" s="73">
        <f>'[2]表二 (支出分县区过渡表)'!B667</f>
        <v>0</v>
      </c>
      <c r="F669" s="74" t="s">
        <v>1048</v>
      </c>
      <c r="G669" s="92">
        <f t="shared" si="12"/>
        <v>-1</v>
      </c>
    </row>
    <row r="670" spans="1:9" s="70" customFormat="1" ht="18.75" customHeight="1">
      <c r="A670" s="71" t="s">
        <v>412</v>
      </c>
      <c r="B670" s="72"/>
      <c r="C670" s="72">
        <v>0</v>
      </c>
      <c r="D670" s="73"/>
      <c r="E670" s="73">
        <f>'[2]表二 (支出分县区过渡表)'!B668</f>
        <v>368.42</v>
      </c>
      <c r="F670" s="74"/>
      <c r="G670" s="92"/>
    </row>
    <row r="671" spans="1:9" s="70" customFormat="1" ht="18.75" customHeight="1">
      <c r="A671" s="71" t="s">
        <v>413</v>
      </c>
      <c r="B671" s="72">
        <v>615</v>
      </c>
      <c r="C671" s="72">
        <f>VLOOKUP(A671,[3]Sheet2!$A$1:$C$1164,3,FALSE)</f>
        <v>80</v>
      </c>
      <c r="D671" s="73">
        <f>SUM(D672:D674)</f>
        <v>486</v>
      </c>
      <c r="E671" s="73">
        <f>'[2]表二 (支出分县区过渡表)'!B669</f>
        <v>78</v>
      </c>
      <c r="F671" s="74">
        <f>IF(C671=0,"不可比",D671/C671*100)</f>
        <v>607.5</v>
      </c>
      <c r="G671" s="92">
        <f t="shared" si="12"/>
        <v>-0.2097560975609756</v>
      </c>
    </row>
    <row r="672" spans="1:9" s="70" customFormat="1" ht="18.75" customHeight="1">
      <c r="A672" s="71" t="s">
        <v>414</v>
      </c>
      <c r="B672" s="72">
        <v>39</v>
      </c>
      <c r="C672" s="72">
        <f>VLOOKUP(A672,[3]Sheet2!$A$1:$C$1164,3,FALSE)</f>
        <v>20</v>
      </c>
      <c r="D672" s="73">
        <v>4</v>
      </c>
      <c r="E672" s="73">
        <f>'[2]表二 (支出分县区过渡表)'!B670</f>
        <v>285.42</v>
      </c>
      <c r="F672" s="74">
        <f>IF(C672=0,"不可比",D672/C672*100)</f>
        <v>20</v>
      </c>
      <c r="G672" s="92">
        <f t="shared" si="12"/>
        <v>-0.89743589743589747</v>
      </c>
    </row>
    <row r="673" spans="1:7" s="70" customFormat="1" ht="18.75" customHeight="1">
      <c r="A673" s="71" t="s">
        <v>415</v>
      </c>
      <c r="B673" s="72">
        <v>194</v>
      </c>
      <c r="C673" s="72">
        <f>VLOOKUP(A673,[3]Sheet2!$A$1:$C$1164,3,FALSE)</f>
        <v>60</v>
      </c>
      <c r="D673" s="73">
        <v>245</v>
      </c>
      <c r="E673" s="73">
        <f>'[2]表二 (支出分县区过渡表)'!B671</f>
        <v>5</v>
      </c>
      <c r="F673" s="74">
        <f>IF(C673=0,"不可比",D673/C673*100)</f>
        <v>408.33333333333331</v>
      </c>
      <c r="G673" s="92">
        <f t="shared" si="12"/>
        <v>0.26288659793814434</v>
      </c>
    </row>
    <row r="674" spans="1:7" s="70" customFormat="1" ht="18.75" customHeight="1">
      <c r="A674" s="71" t="s">
        <v>416</v>
      </c>
      <c r="B674" s="72">
        <v>382</v>
      </c>
      <c r="C674" s="72">
        <v>0</v>
      </c>
      <c r="D674" s="73">
        <v>237</v>
      </c>
      <c r="E674" s="73">
        <f>'[2]表二 (支出分县区过渡表)'!B672</f>
        <v>3294.9700000000003</v>
      </c>
      <c r="F674" s="74" t="s">
        <v>1046</v>
      </c>
      <c r="G674" s="92">
        <f t="shared" si="12"/>
        <v>-0.37958115183246072</v>
      </c>
    </row>
    <row r="675" spans="1:7" s="70" customFormat="1" ht="18.75" customHeight="1">
      <c r="A675" s="71" t="s">
        <v>417</v>
      </c>
      <c r="B675" s="72">
        <v>1925</v>
      </c>
      <c r="C675" s="72">
        <f>VLOOKUP(A675,[3]Sheet2!$A$1:$C$1164,3,FALSE)</f>
        <v>11470</v>
      </c>
      <c r="D675" s="73">
        <f>SUM(D676:D679)</f>
        <v>2309</v>
      </c>
      <c r="E675" s="73">
        <f>'[2]表二 (支出分县区过渡表)'!B673</f>
        <v>1494.97</v>
      </c>
      <c r="F675" s="74">
        <f>IF(C675=0,"不可比",D675/C675*100)</f>
        <v>20.130775937227551</v>
      </c>
      <c r="G675" s="92">
        <f t="shared" si="12"/>
        <v>0.19948051948051948</v>
      </c>
    </row>
    <row r="676" spans="1:7" s="70" customFormat="1" ht="18.75" customHeight="1">
      <c r="A676" s="71" t="s">
        <v>418</v>
      </c>
      <c r="B676" s="72">
        <v>739</v>
      </c>
      <c r="C676" s="72">
        <f>VLOOKUP(A676,[3]Sheet2!$A$1:$C$1164,3,FALSE)</f>
        <v>980</v>
      </c>
      <c r="D676" s="73">
        <v>653</v>
      </c>
      <c r="E676" s="73">
        <f>'[2]表二 (支出分县区过渡表)'!B674</f>
        <v>1800</v>
      </c>
      <c r="F676" s="74">
        <f>IF(C676=0,"不可比",D676/C676*100)</f>
        <v>66.632653061224488</v>
      </c>
      <c r="G676" s="92">
        <f t="shared" si="12"/>
        <v>-0.11637347767253045</v>
      </c>
    </row>
    <row r="677" spans="1:7" s="70" customFormat="1" ht="18.75" customHeight="1">
      <c r="A677" s="71" t="s">
        <v>419</v>
      </c>
      <c r="B677" s="72">
        <v>1186</v>
      </c>
      <c r="C677" s="72">
        <f>VLOOKUP(A677,[3]Sheet2!$A$1:$C$1164,3,FALSE)</f>
        <v>10490</v>
      </c>
      <c r="D677" s="73">
        <v>1656</v>
      </c>
      <c r="E677" s="73">
        <f>'[2]表二 (支出分县区过渡表)'!B675</f>
        <v>0</v>
      </c>
      <c r="F677" s="74">
        <f>IF(C677=0,"不可比",D677/C677*100)</f>
        <v>15.786463298379408</v>
      </c>
      <c r="G677" s="92">
        <f t="shared" si="12"/>
        <v>0.39629005059021921</v>
      </c>
    </row>
    <row r="678" spans="1:7" s="70" customFormat="1" ht="18.75" customHeight="1">
      <c r="A678" s="71" t="s">
        <v>420</v>
      </c>
      <c r="B678" s="72">
        <v>0</v>
      </c>
      <c r="C678" s="72">
        <v>0</v>
      </c>
      <c r="D678" s="73">
        <v>0</v>
      </c>
      <c r="E678" s="73">
        <f>'[2]表二 (支出分县区过渡表)'!B676</f>
        <v>0</v>
      </c>
      <c r="F678" s="74"/>
      <c r="G678" s="92"/>
    </row>
    <row r="679" spans="1:7" s="70" customFormat="1" ht="18.75" customHeight="1">
      <c r="A679" s="71" t="s">
        <v>421</v>
      </c>
      <c r="B679" s="72"/>
      <c r="C679" s="72">
        <v>0</v>
      </c>
      <c r="D679" s="73">
        <v>0</v>
      </c>
      <c r="E679" s="73">
        <f>'[2]表二 (支出分县区过渡表)'!B677</f>
        <v>9406.49</v>
      </c>
      <c r="F679" s="74"/>
      <c r="G679" s="92"/>
    </row>
    <row r="680" spans="1:7" s="70" customFormat="1" ht="18.75" customHeight="1">
      <c r="A680" s="71" t="s">
        <v>422</v>
      </c>
      <c r="B680" s="72">
        <v>11345</v>
      </c>
      <c r="C680" s="72">
        <f>VLOOKUP(A680,[3]Sheet2!$A$1:$C$1164,3,FALSE)</f>
        <v>0</v>
      </c>
      <c r="D680" s="73">
        <f>SUM(D681:D683)</f>
        <v>13272</v>
      </c>
      <c r="E680" s="73">
        <f>'[2]表二 (支出分县区过渡表)'!B678</f>
        <v>294</v>
      </c>
      <c r="F680" s="74" t="s">
        <v>1046</v>
      </c>
      <c r="G680" s="92">
        <f t="shared" si="12"/>
        <v>0.16985456148082856</v>
      </c>
    </row>
    <row r="681" spans="1:7" s="70" customFormat="1" ht="18.75" customHeight="1">
      <c r="A681" s="71" t="s">
        <v>1156</v>
      </c>
      <c r="B681" s="72">
        <v>462</v>
      </c>
      <c r="C681" s="72">
        <v>0</v>
      </c>
      <c r="D681" s="73">
        <v>294</v>
      </c>
      <c r="E681" s="73">
        <f>'[2]表二 (支出分县区过渡表)'!B679</f>
        <v>8409.49</v>
      </c>
      <c r="F681" s="74" t="s">
        <v>1046</v>
      </c>
      <c r="G681" s="92">
        <f t="shared" si="12"/>
        <v>-0.36363636363636365</v>
      </c>
    </row>
    <row r="682" spans="1:7" s="70" customFormat="1" ht="18.75" customHeight="1">
      <c r="A682" s="71" t="s">
        <v>423</v>
      </c>
      <c r="B682" s="72">
        <v>10332</v>
      </c>
      <c r="C682" s="72">
        <v>0</v>
      </c>
      <c r="D682" s="73">
        <v>12275</v>
      </c>
      <c r="E682" s="73">
        <f>'[2]表二 (支出分县区过渡表)'!B680</f>
        <v>703</v>
      </c>
      <c r="F682" s="74" t="s">
        <v>1046</v>
      </c>
      <c r="G682" s="92">
        <f t="shared" si="12"/>
        <v>0.18805652342237708</v>
      </c>
    </row>
    <row r="683" spans="1:7" s="70" customFormat="1" ht="18.75" customHeight="1">
      <c r="A683" s="71" t="s">
        <v>424</v>
      </c>
      <c r="B683" s="72">
        <v>551</v>
      </c>
      <c r="C683" s="72">
        <v>0</v>
      </c>
      <c r="D683" s="73">
        <v>703</v>
      </c>
      <c r="E683" s="73">
        <f>'[2]表二 (支出分县区过渡表)'!B681</f>
        <v>963</v>
      </c>
      <c r="F683" s="74" t="s">
        <v>1046</v>
      </c>
      <c r="G683" s="92">
        <f t="shared" si="12"/>
        <v>0.27586206896551724</v>
      </c>
    </row>
    <row r="684" spans="1:7" s="70" customFormat="1" ht="18.75" customHeight="1">
      <c r="A684" s="71" t="s">
        <v>425</v>
      </c>
      <c r="B684" s="72">
        <v>233</v>
      </c>
      <c r="C684" s="72">
        <f>VLOOKUP(A684,[3]Sheet2!$A$1:$C$1164,3,FALSE)</f>
        <v>160</v>
      </c>
      <c r="D684" s="73">
        <f>SUM(D685:D687)</f>
        <v>963</v>
      </c>
      <c r="E684" s="73">
        <f>'[2]表二 (支出分县区过渡表)'!B682</f>
        <v>963</v>
      </c>
      <c r="F684" s="74">
        <f>IF(C684=0,"不可比",D684/C684*100)</f>
        <v>601.875</v>
      </c>
      <c r="G684" s="92">
        <f t="shared" si="12"/>
        <v>3.133047210300429</v>
      </c>
    </row>
    <row r="685" spans="1:7" s="70" customFormat="1" ht="18.75" customHeight="1">
      <c r="A685" s="71" t="s">
        <v>426</v>
      </c>
      <c r="B685" s="72">
        <v>233</v>
      </c>
      <c r="C685" s="72">
        <f>VLOOKUP(A685,[3]Sheet2!$A$1:$C$1164,3,FALSE)</f>
        <v>160</v>
      </c>
      <c r="D685" s="73">
        <v>963</v>
      </c>
      <c r="E685" s="73">
        <f>'[2]表二 (支出分县区过渡表)'!B683</f>
        <v>0</v>
      </c>
      <c r="F685" s="74">
        <f>IF(C685=0,"不可比",D685/C685*100)</f>
        <v>601.875</v>
      </c>
      <c r="G685" s="92">
        <f t="shared" si="12"/>
        <v>3.133047210300429</v>
      </c>
    </row>
    <row r="686" spans="1:7" s="70" customFormat="1" ht="18.75" customHeight="1">
      <c r="A686" s="71" t="s">
        <v>427</v>
      </c>
      <c r="B686" s="72">
        <v>0</v>
      </c>
      <c r="C686" s="72">
        <v>0</v>
      </c>
      <c r="D686" s="73">
        <v>0</v>
      </c>
      <c r="E686" s="73">
        <f>'[2]表二 (支出分县区过渡表)'!B684</f>
        <v>0</v>
      </c>
      <c r="F686" s="74"/>
      <c r="G686" s="92"/>
    </row>
    <row r="687" spans="1:7" s="70" customFormat="1" ht="18.75" customHeight="1">
      <c r="A687" s="71" t="s">
        <v>428</v>
      </c>
      <c r="B687" s="72"/>
      <c r="C687" s="72">
        <v>0</v>
      </c>
      <c r="D687" s="73">
        <v>0</v>
      </c>
      <c r="E687" s="73">
        <f>'[2]表二 (支出分县区过渡表)'!B685</f>
        <v>20</v>
      </c>
      <c r="F687" s="74"/>
      <c r="G687" s="92"/>
    </row>
    <row r="688" spans="1:7" s="70" customFormat="1" ht="18.75" customHeight="1">
      <c r="A688" s="71" t="s">
        <v>429</v>
      </c>
      <c r="B688" s="72">
        <v>27</v>
      </c>
      <c r="C688" s="72">
        <f>VLOOKUP(A688,[3]Sheet2!$A$1:$C$1164,3,FALSE)</f>
        <v>20</v>
      </c>
      <c r="D688" s="73">
        <f>SUM(D689:D690)</f>
        <v>20</v>
      </c>
      <c r="E688" s="73">
        <f>'[2]表二 (支出分县区过渡表)'!B686</f>
        <v>20</v>
      </c>
      <c r="F688" s="74">
        <f>IF(C688=0,"不可比",D688/C688*100)</f>
        <v>100</v>
      </c>
      <c r="G688" s="92">
        <f t="shared" si="12"/>
        <v>-0.25925925925925924</v>
      </c>
    </row>
    <row r="689" spans="1:7" s="70" customFormat="1" ht="18.75" customHeight="1">
      <c r="A689" s="71" t="s">
        <v>430</v>
      </c>
      <c r="B689" s="72">
        <v>27</v>
      </c>
      <c r="C689" s="72">
        <f>VLOOKUP(A689,[3]Sheet2!$A$1:$C$1164,3,FALSE)</f>
        <v>20</v>
      </c>
      <c r="D689" s="73">
        <v>20</v>
      </c>
      <c r="E689" s="73">
        <f>'[2]表二 (支出分县区过渡表)'!B687</f>
        <v>0</v>
      </c>
      <c r="F689" s="74">
        <f>IF(C689=0,"不可比",D689/C689*100)</f>
        <v>100</v>
      </c>
      <c r="G689" s="92">
        <f t="shared" si="12"/>
        <v>-0.25925925925925924</v>
      </c>
    </row>
    <row r="690" spans="1:7" s="70" customFormat="1" ht="18.75" customHeight="1">
      <c r="A690" s="71" t="s">
        <v>431</v>
      </c>
      <c r="B690" s="72"/>
      <c r="C690" s="72">
        <v>0</v>
      </c>
      <c r="D690" s="73">
        <v>0</v>
      </c>
      <c r="E690" s="73">
        <f>'[2]表二 (支出分县区过渡表)'!B688</f>
        <v>40</v>
      </c>
      <c r="F690" s="74"/>
      <c r="G690" s="92"/>
    </row>
    <row r="691" spans="1:7" s="70" customFormat="1" ht="18.75" customHeight="1">
      <c r="A691" s="71" t="s">
        <v>1157</v>
      </c>
      <c r="B691" s="72">
        <v>12926</v>
      </c>
      <c r="C691" s="72">
        <f>VLOOKUP(A691,[3]Sheet2!$A$1:$C$1164,3,FALSE)</f>
        <v>0</v>
      </c>
      <c r="D691" s="73">
        <f>SUM(D692:D699)</f>
        <v>40</v>
      </c>
      <c r="E691" s="73">
        <f>'[2]表二 (支出分县区过渡表)'!B689</f>
        <v>30</v>
      </c>
      <c r="F691" s="74" t="s">
        <v>1046</v>
      </c>
      <c r="G691" s="92">
        <f t="shared" si="12"/>
        <v>-0.99690546185981743</v>
      </c>
    </row>
    <row r="692" spans="1:7" s="70" customFormat="1" ht="18.75" customHeight="1">
      <c r="A692" s="71" t="s">
        <v>4</v>
      </c>
      <c r="B692" s="72">
        <v>0</v>
      </c>
      <c r="C692" s="72"/>
      <c r="D692" s="73">
        <v>30</v>
      </c>
      <c r="E692" s="73">
        <f>'[2]表二 (支出分县区过渡表)'!B690</f>
        <v>0</v>
      </c>
      <c r="F692" s="74" t="s">
        <v>1046</v>
      </c>
      <c r="G692" s="92"/>
    </row>
    <row r="693" spans="1:7" s="70" customFormat="1" ht="18.75" customHeight="1">
      <c r="A693" s="71" t="s">
        <v>5</v>
      </c>
      <c r="B693" s="72">
        <v>0</v>
      </c>
      <c r="C693" s="72">
        <f>VLOOKUP(A693,[3]Sheet2!$A$1:$C$1164,3,FALSE)</f>
        <v>0</v>
      </c>
      <c r="D693" s="73">
        <v>0</v>
      </c>
      <c r="E693" s="73">
        <f>'[2]表二 (支出分县区过渡表)'!B691</f>
        <v>0</v>
      </c>
      <c r="F693" s="74"/>
      <c r="G693" s="92"/>
    </row>
    <row r="694" spans="1:7" s="70" customFormat="1" ht="18.75" customHeight="1">
      <c r="A694" s="71" t="s">
        <v>6</v>
      </c>
      <c r="B694" s="72">
        <v>5</v>
      </c>
      <c r="C694" s="72">
        <f>VLOOKUP(A694,[3]Sheet2!$A$1:$C$1164,3,FALSE)</f>
        <v>0</v>
      </c>
      <c r="D694" s="73">
        <v>0</v>
      </c>
      <c r="E694" s="73">
        <f>'[2]表二 (支出分县区过渡表)'!B692</f>
        <v>0</v>
      </c>
      <c r="F694" s="74"/>
      <c r="G694" s="92">
        <f t="shared" si="12"/>
        <v>-1</v>
      </c>
    </row>
    <row r="695" spans="1:7" s="70" customFormat="1" ht="18.75" customHeight="1">
      <c r="A695" s="71" t="s">
        <v>46</v>
      </c>
      <c r="B695" s="72">
        <v>0</v>
      </c>
      <c r="C695" s="72"/>
      <c r="D695" s="73">
        <v>10</v>
      </c>
      <c r="E695" s="73">
        <f>'[2]表二 (支出分县区过渡表)'!B693</f>
        <v>10</v>
      </c>
      <c r="F695" s="74" t="s">
        <v>1046</v>
      </c>
      <c r="G695" s="92"/>
    </row>
    <row r="696" spans="1:7" s="70" customFormat="1" ht="18.75" customHeight="1">
      <c r="A696" s="71" t="s">
        <v>1158</v>
      </c>
      <c r="B696" s="72">
        <v>0</v>
      </c>
      <c r="C696" s="72">
        <v>0</v>
      </c>
      <c r="D696" s="73">
        <v>0</v>
      </c>
      <c r="E696" s="73">
        <f>'[2]表二 (支出分县区过渡表)'!B694</f>
        <v>0</v>
      </c>
      <c r="F696" s="74"/>
      <c r="G696" s="92"/>
    </row>
    <row r="697" spans="1:7" s="70" customFormat="1" ht="18.75" customHeight="1">
      <c r="A697" s="71" t="s">
        <v>1159</v>
      </c>
      <c r="B697" s="102">
        <v>0</v>
      </c>
      <c r="C697" s="72">
        <v>0</v>
      </c>
      <c r="D697" s="73">
        <v>0</v>
      </c>
      <c r="E697" s="73">
        <f>'[2]表二 (支出分县区过渡表)'!B695</f>
        <v>0</v>
      </c>
      <c r="F697" s="74"/>
      <c r="G697" s="92"/>
    </row>
    <row r="698" spans="1:7" s="70" customFormat="1" ht="18.75" customHeight="1">
      <c r="A698" s="71" t="s">
        <v>13</v>
      </c>
      <c r="B698" s="72"/>
      <c r="C698" s="72">
        <f>VLOOKUP(A698,[3]Sheet2!$A$1:$C$1164,3,FALSE)</f>
        <v>0</v>
      </c>
      <c r="D698" s="73">
        <v>0</v>
      </c>
      <c r="E698" s="73">
        <f>'[2]表二 (支出分县区过渡表)'!B696</f>
        <v>0</v>
      </c>
      <c r="F698" s="74"/>
      <c r="G698" s="92"/>
    </row>
    <row r="699" spans="1:7" s="70" customFormat="1" ht="18.75" customHeight="1">
      <c r="A699" s="71" t="s">
        <v>1160</v>
      </c>
      <c r="B699" s="72">
        <v>12921</v>
      </c>
      <c r="C699" s="72">
        <v>0</v>
      </c>
      <c r="D699" s="73">
        <v>0</v>
      </c>
      <c r="E699" s="73">
        <f>'[2]表二 (支出分县区过渡表)'!B697</f>
        <v>0</v>
      </c>
      <c r="F699" s="74"/>
      <c r="G699" s="92">
        <f t="shared" si="12"/>
        <v>-1</v>
      </c>
    </row>
    <row r="700" spans="1:7" s="70" customFormat="1" ht="18.75" customHeight="1">
      <c r="A700" s="103" t="s">
        <v>1161</v>
      </c>
      <c r="B700" s="72">
        <v>0</v>
      </c>
      <c r="C700" s="72"/>
      <c r="D700" s="73">
        <v>1110</v>
      </c>
      <c r="E700" s="73" t="e">
        <f>'[2]表二 (支出分县区过渡表)'!B698</f>
        <v>#REF!</v>
      </c>
      <c r="F700" s="74" t="s">
        <v>1046</v>
      </c>
      <c r="G700" s="92"/>
    </row>
    <row r="701" spans="1:7" s="70" customFormat="1" ht="18.75" customHeight="1">
      <c r="A701" s="71" t="s">
        <v>1162</v>
      </c>
      <c r="B701" s="72">
        <v>0</v>
      </c>
      <c r="C701" s="72">
        <f>VLOOKUP(A701,[3]Sheet2!$A$1:$C$1164,3,FALSE)</f>
        <v>1058</v>
      </c>
      <c r="D701" s="73">
        <v>8528</v>
      </c>
      <c r="E701" s="73">
        <f>'[2]表二 (支出分县区过渡表)'!B699</f>
        <v>3384.2</v>
      </c>
      <c r="F701" s="74">
        <f>IF(C701=0,"不可比",D701/C701*100)</f>
        <v>806.04914933837438</v>
      </c>
      <c r="G701" s="92"/>
    </row>
    <row r="702" spans="1:7" s="70" customFormat="1" ht="18.75" customHeight="1">
      <c r="A702" s="71" t="s">
        <v>432</v>
      </c>
      <c r="B702" s="72">
        <v>39594</v>
      </c>
      <c r="C702" s="72">
        <f>VLOOKUP(A702,[3]Sheet2!$A$1:$C$1164,3,FALSE)</f>
        <v>2629</v>
      </c>
      <c r="D702" s="73">
        <f>D703+D713+D717+D726+D731+D738+D744+D747+D750+D751+D752+D758+D759+D760+D775</f>
        <v>39621</v>
      </c>
      <c r="E702" s="73">
        <f>'[2]表二 (支出分县区过渡表)'!B700</f>
        <v>212</v>
      </c>
      <c r="F702" s="74">
        <f>IF(C702=0,"不可比",D702/C702*100)</f>
        <v>1507.0749334347661</v>
      </c>
      <c r="G702" s="92">
        <f t="shared" si="12"/>
        <v>6.8192150325806938E-4</v>
      </c>
    </row>
    <row r="703" spans="1:7" s="70" customFormat="1" ht="18.75" customHeight="1">
      <c r="A703" s="71" t="s">
        <v>433</v>
      </c>
      <c r="B703" s="72">
        <v>426</v>
      </c>
      <c r="C703" s="72">
        <f>VLOOKUP(A703,[3]Sheet2!$A$1:$C$1164,3,FALSE)</f>
        <v>317</v>
      </c>
      <c r="D703" s="73">
        <f>SUM(D704:D712)</f>
        <v>244</v>
      </c>
      <c r="E703" s="73">
        <f>'[2]表二 (支出分县区过渡表)'!B701</f>
        <v>212</v>
      </c>
      <c r="F703" s="74">
        <f>IF(C703=0,"不可比",D703/C703*100)</f>
        <v>76.971608832807576</v>
      </c>
      <c r="G703" s="92">
        <f t="shared" si="12"/>
        <v>-0.42723004694835681</v>
      </c>
    </row>
    <row r="704" spans="1:7" s="70" customFormat="1" ht="18.75" customHeight="1">
      <c r="A704" s="71" t="s">
        <v>4</v>
      </c>
      <c r="B704" s="72">
        <v>341</v>
      </c>
      <c r="C704" s="72">
        <v>312</v>
      </c>
      <c r="D704" s="73">
        <v>212</v>
      </c>
      <c r="E704" s="73">
        <f>'[2]表二 (支出分县区过渡表)'!B702</f>
        <v>0</v>
      </c>
      <c r="F704" s="74">
        <f>IF(C704=0,"不可比",D704/C704*100)</f>
        <v>67.948717948717956</v>
      </c>
      <c r="G704" s="92">
        <f t="shared" si="12"/>
        <v>-0.3782991202346041</v>
      </c>
    </row>
    <row r="705" spans="1:9" s="70" customFormat="1" ht="18.75" customHeight="1">
      <c r="A705" s="71" t="s">
        <v>5</v>
      </c>
      <c r="B705" s="72">
        <v>0</v>
      </c>
      <c r="C705" s="72">
        <f>VLOOKUP(A705,[3]Sheet2!$A$1:$C$1164,3,FALSE)</f>
        <v>0</v>
      </c>
      <c r="D705" s="73">
        <v>0</v>
      </c>
      <c r="E705" s="73">
        <f>'[2]表二 (支出分县区过渡表)'!B703</f>
        <v>0</v>
      </c>
      <c r="F705" s="74"/>
      <c r="G705" s="92"/>
    </row>
    <row r="706" spans="1:9" s="70" customFormat="1" ht="18.75" customHeight="1">
      <c r="A706" s="71" t="s">
        <v>6</v>
      </c>
      <c r="B706" s="72">
        <v>0</v>
      </c>
      <c r="C706" s="72">
        <f>VLOOKUP(A706,[3]Sheet2!$A$1:$C$1164,3,FALSE)</f>
        <v>0</v>
      </c>
      <c r="D706" s="73">
        <v>0</v>
      </c>
      <c r="E706" s="73">
        <f>'[2]表二 (支出分县区过渡表)'!B704</f>
        <v>0</v>
      </c>
      <c r="F706" s="74"/>
      <c r="G706" s="92"/>
    </row>
    <row r="707" spans="1:9" s="70" customFormat="1" ht="18.75" customHeight="1">
      <c r="A707" s="71" t="s">
        <v>1163</v>
      </c>
      <c r="B707" s="72">
        <v>2</v>
      </c>
      <c r="C707" s="72">
        <v>0</v>
      </c>
      <c r="D707" s="73">
        <v>0</v>
      </c>
      <c r="E707" s="73">
        <f>'[2]表二 (支出分县区过渡表)'!B705</f>
        <v>0</v>
      </c>
      <c r="F707" s="74"/>
      <c r="G707" s="92">
        <f t="shared" si="12"/>
        <v>-1</v>
      </c>
    </row>
    <row r="708" spans="1:9" s="70" customFormat="1" ht="18.75" customHeight="1">
      <c r="A708" s="71" t="s">
        <v>434</v>
      </c>
      <c r="B708" s="72">
        <v>10</v>
      </c>
      <c r="C708" s="72">
        <v>0</v>
      </c>
      <c r="D708" s="73">
        <v>0</v>
      </c>
      <c r="E708" s="73">
        <f>'[2]表二 (支出分县区过渡表)'!B706</f>
        <v>0</v>
      </c>
      <c r="F708" s="74"/>
      <c r="G708" s="92">
        <f t="shared" si="12"/>
        <v>-1</v>
      </c>
    </row>
    <row r="709" spans="1:9" s="70" customFormat="1" ht="18.75" customHeight="1">
      <c r="A709" s="71" t="s">
        <v>1164</v>
      </c>
      <c r="B709" s="72">
        <v>0</v>
      </c>
      <c r="C709" s="72">
        <v>0</v>
      </c>
      <c r="D709" s="73">
        <v>0</v>
      </c>
      <c r="E709" s="73">
        <f>'[2]表二 (支出分县区过渡表)'!B707</f>
        <v>0</v>
      </c>
      <c r="F709" s="74"/>
      <c r="G709" s="92"/>
    </row>
    <row r="710" spans="1:9" s="70" customFormat="1" ht="18.75" customHeight="1">
      <c r="A710" s="71" t="s">
        <v>1165</v>
      </c>
      <c r="B710" s="72">
        <v>0</v>
      </c>
      <c r="C710" s="72">
        <v>0</v>
      </c>
      <c r="D710" s="73">
        <v>0</v>
      </c>
      <c r="E710" s="73">
        <f>'[2]表二 (支出分县区过渡表)'!B708</f>
        <v>0</v>
      </c>
      <c r="F710" s="74"/>
      <c r="G710" s="92"/>
    </row>
    <row r="711" spans="1:9" s="70" customFormat="1" ht="18.75" customHeight="1">
      <c r="A711" s="71" t="s">
        <v>1166</v>
      </c>
      <c r="B711" s="72">
        <v>73</v>
      </c>
      <c r="C711" s="72">
        <v>0</v>
      </c>
      <c r="D711" s="73">
        <v>0</v>
      </c>
      <c r="E711" s="73">
        <f>'[2]表二 (支出分县区过渡表)'!B709</f>
        <v>0</v>
      </c>
      <c r="F711" s="74"/>
      <c r="G711" s="92">
        <f t="shared" si="12"/>
        <v>-1</v>
      </c>
    </row>
    <row r="712" spans="1:9" s="70" customFormat="1" ht="18.75" customHeight="1">
      <c r="A712" s="71" t="s">
        <v>435</v>
      </c>
      <c r="B712" s="72"/>
      <c r="C712" s="72">
        <f>VLOOKUP(A712,[3]Sheet2!$A$1:$C$1164,3,FALSE)</f>
        <v>5</v>
      </c>
      <c r="D712" s="73">
        <v>32</v>
      </c>
      <c r="E712" s="73">
        <f>'[2]表二 (支出分县区过渡表)'!B710</f>
        <v>277</v>
      </c>
      <c r="F712" s="74">
        <f>IF(C712=0,"不可比",D712/C712*100)</f>
        <v>640</v>
      </c>
      <c r="G712" s="92"/>
    </row>
    <row r="713" spans="1:9" s="70" customFormat="1" ht="18.75" customHeight="1">
      <c r="A713" s="71" t="s">
        <v>436</v>
      </c>
      <c r="B713" s="72">
        <v>156</v>
      </c>
      <c r="C713" s="72">
        <f>VLOOKUP(A713,[3]Sheet2!$A$1:$C$1164,3,FALSE)</f>
        <v>9</v>
      </c>
      <c r="D713" s="73">
        <f>SUM(D714:D716)</f>
        <v>277</v>
      </c>
      <c r="E713" s="73">
        <f>'[2]表二 (支出分县区过渡表)'!B711</f>
        <v>0</v>
      </c>
      <c r="F713" s="74">
        <f>IF(C713=0,"不可比",D713/C713*100)</f>
        <v>3077.7777777777778</v>
      </c>
      <c r="G713" s="92">
        <f>(D713-B713)/B713</f>
        <v>0.77564102564102566</v>
      </c>
    </row>
    <row r="714" spans="1:9" s="70" customFormat="1" ht="18.75" customHeight="1">
      <c r="A714" s="71" t="s">
        <v>437</v>
      </c>
      <c r="B714" s="72">
        <v>0</v>
      </c>
      <c r="C714" s="72">
        <v>0</v>
      </c>
      <c r="D714" s="73">
        <v>0</v>
      </c>
      <c r="E714" s="73">
        <f>'[2]表二 (支出分县区过渡表)'!B712</f>
        <v>0</v>
      </c>
      <c r="F714" s="74"/>
      <c r="G714" s="92"/>
      <c r="I714" s="75"/>
    </row>
    <row r="715" spans="1:9" s="70" customFormat="1" ht="18.75" customHeight="1">
      <c r="A715" s="71" t="s">
        <v>438</v>
      </c>
      <c r="B715" s="72">
        <v>0</v>
      </c>
      <c r="C715" s="72">
        <v>0</v>
      </c>
      <c r="D715" s="73">
        <v>0</v>
      </c>
      <c r="E715" s="73">
        <f>'[2]表二 (支出分县区过渡表)'!B713</f>
        <v>277</v>
      </c>
      <c r="F715" s="74"/>
      <c r="G715" s="92"/>
    </row>
    <row r="716" spans="1:9" s="70" customFormat="1" ht="18.75" customHeight="1">
      <c r="A716" s="71" t="s">
        <v>439</v>
      </c>
      <c r="B716" s="72">
        <v>156</v>
      </c>
      <c r="C716" s="72">
        <f>VLOOKUP(A716,[3]Sheet2!$A$1:$C$1164,3,FALSE)</f>
        <v>9</v>
      </c>
      <c r="D716" s="73">
        <v>277</v>
      </c>
      <c r="E716" s="73">
        <f>'[2]表二 (支出分县区过渡表)'!B714</f>
        <v>2765.2</v>
      </c>
      <c r="F716" s="74">
        <f>IF(C716=0,"不可比",D716/C716*100)</f>
        <v>3077.7777777777778</v>
      </c>
      <c r="G716" s="92">
        <f>(D716-B716)/B716</f>
        <v>0.77564102564102566</v>
      </c>
    </row>
    <row r="717" spans="1:9" s="70" customFormat="1" ht="18.75" customHeight="1">
      <c r="A717" s="71" t="s">
        <v>440</v>
      </c>
      <c r="B717" s="72">
        <v>4549</v>
      </c>
      <c r="C717" s="72">
        <f>VLOOKUP(A717,[3]Sheet2!$A$1:$C$1164,3,FALSE)</f>
        <v>213</v>
      </c>
      <c r="D717" s="73">
        <f>SUM(D718:D725)</f>
        <v>5343</v>
      </c>
      <c r="E717" s="73">
        <f>'[2]表二 (支出分县区过渡表)'!B715</f>
        <v>0</v>
      </c>
      <c r="F717" s="74">
        <f>IF(C717=0,"不可比",D717/C717*100)</f>
        <v>2508.4507042253522</v>
      </c>
      <c r="G717" s="92">
        <f>(D717-B717)/B717</f>
        <v>0.17454385579248186</v>
      </c>
    </row>
    <row r="718" spans="1:9" s="70" customFormat="1" ht="18.75" customHeight="1">
      <c r="A718" s="71" t="s">
        <v>441</v>
      </c>
      <c r="B718" s="72">
        <v>0</v>
      </c>
      <c r="C718" s="72">
        <v>0</v>
      </c>
      <c r="D718" s="73">
        <v>140</v>
      </c>
      <c r="E718" s="73">
        <f>'[2]表二 (支出分县区过渡表)'!B716</f>
        <v>2744.2</v>
      </c>
      <c r="F718" s="74" t="s">
        <v>1046</v>
      </c>
      <c r="G718" s="92"/>
    </row>
    <row r="719" spans="1:9" s="70" customFormat="1" ht="18.75" customHeight="1">
      <c r="A719" s="71" t="s">
        <v>442</v>
      </c>
      <c r="B719" s="72">
        <v>3883</v>
      </c>
      <c r="C719" s="72">
        <v>0</v>
      </c>
      <c r="D719" s="73">
        <v>3543</v>
      </c>
      <c r="E719" s="73">
        <f>'[2]表二 (支出分县区过渡表)'!B717</f>
        <v>21</v>
      </c>
      <c r="F719" s="74" t="s">
        <v>1046</v>
      </c>
      <c r="G719" s="92">
        <f>(D719-B719)/B719</f>
        <v>-8.7561164048416171E-2</v>
      </c>
    </row>
    <row r="720" spans="1:9" s="70" customFormat="1" ht="18.75" customHeight="1">
      <c r="A720" s="71" t="s">
        <v>443</v>
      </c>
      <c r="B720" s="102"/>
      <c r="C720" s="72">
        <f>VLOOKUP(A720,[3]Sheet2!$A$1:$C$1164,3,FALSE)</f>
        <v>0</v>
      </c>
      <c r="D720" s="73">
        <v>21</v>
      </c>
      <c r="E720" s="73">
        <f>'[2]表二 (支出分县区过渡表)'!B718</f>
        <v>0</v>
      </c>
      <c r="F720" s="74" t="s">
        <v>1046</v>
      </c>
      <c r="G720" s="92"/>
    </row>
    <row r="721" spans="1:9" s="70" customFormat="1" ht="18.75" customHeight="1">
      <c r="A721" s="71" t="s">
        <v>444</v>
      </c>
      <c r="B721" s="72">
        <v>480</v>
      </c>
      <c r="C721" s="72">
        <f>VLOOKUP(A721,[3]Sheet2!$A$1:$C$1164,3,FALSE)</f>
        <v>203</v>
      </c>
      <c r="D721" s="73">
        <v>1306</v>
      </c>
      <c r="E721" s="73">
        <f>'[2]表二 (支出分县区过渡表)'!B719</f>
        <v>0</v>
      </c>
      <c r="F721" s="74">
        <f>IF(C721=0,"不可比",D721/C721*100)</f>
        <v>643.3497536945813</v>
      </c>
      <c r="G721" s="92">
        <f>(D721-B721)/B721</f>
        <v>1.7208333333333334</v>
      </c>
    </row>
    <row r="722" spans="1:9" s="70" customFormat="1" ht="18.75" customHeight="1">
      <c r="A722" s="71" t="s">
        <v>445</v>
      </c>
      <c r="B722" s="72">
        <v>0</v>
      </c>
      <c r="C722" s="72">
        <f>VLOOKUP(A722,[3]Sheet2!$A$1:$C$1164,3,FALSE)</f>
        <v>0</v>
      </c>
      <c r="D722" s="73">
        <v>198</v>
      </c>
      <c r="E722" s="73">
        <f>'[2]表二 (支出分县区过渡表)'!B720</f>
        <v>0</v>
      </c>
      <c r="F722" s="74" t="s">
        <v>1046</v>
      </c>
      <c r="G722" s="92"/>
    </row>
    <row r="723" spans="1:9" s="70" customFormat="1" ht="18.75" customHeight="1">
      <c r="A723" s="71" t="s">
        <v>446</v>
      </c>
      <c r="B723" s="72"/>
      <c r="C723" s="72">
        <f>VLOOKUP(A723,[3]Sheet2!$A$1:$C$1164,3,FALSE)</f>
        <v>0</v>
      </c>
      <c r="D723" s="73">
        <v>0</v>
      </c>
      <c r="E723" s="73">
        <f>'[2]表二 (支出分县区过渡表)'!B721</f>
        <v>0</v>
      </c>
      <c r="F723" s="74"/>
      <c r="G723" s="92"/>
    </row>
    <row r="724" spans="1:9" s="75" customFormat="1" ht="18.75" customHeight="1">
      <c r="A724" s="103" t="s">
        <v>1167</v>
      </c>
      <c r="B724" s="72">
        <v>0</v>
      </c>
      <c r="C724" s="72"/>
      <c r="D724" s="73">
        <v>135</v>
      </c>
      <c r="E724" s="73">
        <f>'[2]表二 (支出分县区过渡表)'!B722</f>
        <v>0</v>
      </c>
      <c r="F724" s="74" t="s">
        <v>1046</v>
      </c>
      <c r="G724" s="92"/>
      <c r="I724" s="70"/>
    </row>
    <row r="725" spans="1:9" s="70" customFormat="1" ht="18.75" customHeight="1">
      <c r="A725" s="71" t="s">
        <v>447</v>
      </c>
      <c r="B725" s="72">
        <v>186</v>
      </c>
      <c r="C725" s="72">
        <f>VLOOKUP(A725,[3]Sheet2!$A$1:$C$1164,3,FALSE)</f>
        <v>10</v>
      </c>
      <c r="D725" s="73"/>
      <c r="E725" s="73">
        <f>'[2]表二 (支出分县区过渡表)'!B723</f>
        <v>130</v>
      </c>
      <c r="F725" s="74">
        <f>IF(C725=0,"不可比",D725/C725*100)</f>
        <v>0</v>
      </c>
      <c r="G725" s="92">
        <f t="shared" ref="G725:G731" si="14">(D725-B725)/B725</f>
        <v>-1</v>
      </c>
    </row>
    <row r="726" spans="1:9" s="70" customFormat="1" ht="18.75" customHeight="1">
      <c r="A726" s="71" t="s">
        <v>448</v>
      </c>
      <c r="B726" s="72">
        <v>3266</v>
      </c>
      <c r="C726" s="72">
        <f>VLOOKUP(A726,[3]Sheet2!$A$1:$C$1164,3,FALSE)</f>
        <v>1090</v>
      </c>
      <c r="D726" s="73">
        <f>SUM(D727:D730)</f>
        <v>2060</v>
      </c>
      <c r="E726" s="73">
        <f>'[2]表二 (支出分县区过渡表)'!B724</f>
        <v>120</v>
      </c>
      <c r="F726" s="74">
        <f>IF(C726=0,"不可比",D726/C726*100)</f>
        <v>188.99082568807339</v>
      </c>
      <c r="G726" s="92">
        <f t="shared" si="14"/>
        <v>-0.36925903245560321</v>
      </c>
    </row>
    <row r="727" spans="1:9" s="70" customFormat="1" ht="18.75" customHeight="1">
      <c r="A727" s="71" t="s">
        <v>449</v>
      </c>
      <c r="B727" s="72">
        <v>195</v>
      </c>
      <c r="C727" s="72">
        <f>VLOOKUP(A727,[3]Sheet2!$A$1:$C$1164,3,FALSE)</f>
        <v>90</v>
      </c>
      <c r="D727" s="73">
        <v>152</v>
      </c>
      <c r="E727" s="73">
        <f>'[2]表二 (支出分县区过渡表)'!B725</f>
        <v>0</v>
      </c>
      <c r="F727" s="74">
        <f>IF(C727=0,"不可比",D727/C727*100)</f>
        <v>168.88888888888889</v>
      </c>
      <c r="G727" s="92">
        <f t="shared" si="14"/>
        <v>-0.22051282051282051</v>
      </c>
    </row>
    <row r="728" spans="1:9" s="70" customFormat="1" ht="18.75" customHeight="1">
      <c r="A728" s="71" t="s">
        <v>450</v>
      </c>
      <c r="B728" s="72">
        <v>2930</v>
      </c>
      <c r="C728" s="72">
        <f>VLOOKUP(A728,[3]Sheet2!$A$1:$C$1164,3,FALSE)</f>
        <v>1000</v>
      </c>
      <c r="D728" s="73">
        <v>1893</v>
      </c>
      <c r="E728" s="73">
        <f>'[2]表二 (支出分县区过渡表)'!B726</f>
        <v>0</v>
      </c>
      <c r="F728" s="74">
        <f>IF(C728=0,"不可比",D728/C728*100)</f>
        <v>189.3</v>
      </c>
      <c r="G728" s="92">
        <f t="shared" si="14"/>
        <v>-0.35392491467576792</v>
      </c>
    </row>
    <row r="729" spans="1:9" s="70" customFormat="1" ht="18.75" customHeight="1">
      <c r="A729" s="71" t="s">
        <v>452</v>
      </c>
      <c r="B729" s="72">
        <v>53</v>
      </c>
      <c r="C729" s="72">
        <v>0</v>
      </c>
      <c r="D729" s="73">
        <v>0</v>
      </c>
      <c r="E729" s="73">
        <f>'[2]表二 (支出分县区过渡表)'!B727</f>
        <v>10</v>
      </c>
      <c r="F729" s="74"/>
      <c r="G729" s="92">
        <f t="shared" si="14"/>
        <v>-1</v>
      </c>
    </row>
    <row r="730" spans="1:9" s="70" customFormat="1" ht="18.75" customHeight="1">
      <c r="A730" s="71" t="s">
        <v>453</v>
      </c>
      <c r="B730" s="72">
        <v>88</v>
      </c>
      <c r="C730" s="72">
        <v>0</v>
      </c>
      <c r="D730" s="73">
        <v>15</v>
      </c>
      <c r="E730" s="73">
        <f>'[2]表二 (支出分县区过渡表)'!B728</f>
        <v>0</v>
      </c>
      <c r="F730" s="74" t="s">
        <v>1046</v>
      </c>
      <c r="G730" s="92">
        <f t="shared" si="14"/>
        <v>-0.82954545454545459</v>
      </c>
    </row>
    <row r="731" spans="1:9" s="70" customFormat="1" ht="18.75" customHeight="1">
      <c r="A731" s="71" t="s">
        <v>454</v>
      </c>
      <c r="B731" s="72">
        <v>732</v>
      </c>
      <c r="C731" s="72">
        <f>VLOOKUP(A731,[3]Sheet2!$A$1:$C$1164,3,FALSE)</f>
        <v>0</v>
      </c>
      <c r="D731" s="73">
        <f>SUM(D732:D737)</f>
        <v>15</v>
      </c>
      <c r="E731" s="73">
        <f>'[2]表二 (支出分县区过渡表)'!B729</f>
        <v>0</v>
      </c>
      <c r="F731" s="74" t="s">
        <v>1046</v>
      </c>
      <c r="G731" s="92">
        <f t="shared" si="14"/>
        <v>-0.97950819672131151</v>
      </c>
    </row>
    <row r="732" spans="1:9" s="70" customFormat="1" ht="18.75" customHeight="1">
      <c r="A732" s="71" t="s">
        <v>455</v>
      </c>
      <c r="B732" s="72">
        <v>0</v>
      </c>
      <c r="C732" s="72">
        <v>0</v>
      </c>
      <c r="D732" s="73">
        <v>15</v>
      </c>
      <c r="E732" s="73">
        <f>'[2]表二 (支出分县区过渡表)'!B730</f>
        <v>0</v>
      </c>
      <c r="F732" s="74" t="s">
        <v>1046</v>
      </c>
      <c r="G732" s="92"/>
    </row>
    <row r="733" spans="1:9" s="70" customFormat="1" ht="18.75" customHeight="1">
      <c r="A733" s="71" t="s">
        <v>456</v>
      </c>
      <c r="B733" s="72">
        <v>0</v>
      </c>
      <c r="C733" s="72">
        <v>0</v>
      </c>
      <c r="D733" s="73"/>
      <c r="E733" s="73">
        <f>'[2]表二 (支出分县区过渡表)'!B731</f>
        <v>0</v>
      </c>
      <c r="F733" s="74"/>
      <c r="G733" s="92"/>
    </row>
    <row r="734" spans="1:9" s="70" customFormat="1" ht="18.75" customHeight="1">
      <c r="A734" s="71" t="s">
        <v>457</v>
      </c>
      <c r="B734" s="72">
        <v>0</v>
      </c>
      <c r="C734" s="72">
        <v>0</v>
      </c>
      <c r="D734" s="73"/>
      <c r="E734" s="73">
        <f>'[2]表二 (支出分县区过渡表)'!B732</f>
        <v>0</v>
      </c>
      <c r="F734" s="74"/>
      <c r="G734" s="92"/>
    </row>
    <row r="735" spans="1:9" s="70" customFormat="1" ht="18.75" customHeight="1">
      <c r="A735" s="71" t="s">
        <v>458</v>
      </c>
      <c r="B735" s="72">
        <v>0</v>
      </c>
      <c r="C735" s="72"/>
      <c r="D735" s="73"/>
      <c r="E735" s="73">
        <f>'[2]表二 (支出分县区过渡表)'!B733</f>
        <v>0</v>
      </c>
      <c r="F735" s="74"/>
      <c r="G735" s="92"/>
    </row>
    <row r="736" spans="1:9" s="70" customFormat="1" ht="18.75" customHeight="1">
      <c r="A736" s="71" t="s">
        <v>1168</v>
      </c>
      <c r="B736" s="72">
        <v>0</v>
      </c>
      <c r="C736" s="72"/>
      <c r="D736" s="73"/>
      <c r="E736" s="73">
        <f>'[2]表二 (支出分县区过渡表)'!B734</f>
        <v>0</v>
      </c>
      <c r="F736" s="74"/>
      <c r="G736" s="92"/>
    </row>
    <row r="737" spans="1:7" s="70" customFormat="1" ht="18.75" customHeight="1">
      <c r="A737" s="71" t="s">
        <v>459</v>
      </c>
      <c r="B737" s="72">
        <v>732</v>
      </c>
      <c r="C737" s="72"/>
      <c r="D737" s="73"/>
      <c r="E737" s="73">
        <f>'[2]表二 (支出分县区过渡表)'!B735</f>
        <v>0</v>
      </c>
      <c r="F737" s="74"/>
      <c r="G737" s="92">
        <f>(D737-B737)/B737</f>
        <v>-1</v>
      </c>
    </row>
    <row r="738" spans="1:7" s="70" customFormat="1" ht="18.75" customHeight="1">
      <c r="A738" s="71" t="s">
        <v>1169</v>
      </c>
      <c r="B738" s="72">
        <v>95</v>
      </c>
      <c r="C738" s="72">
        <f>VLOOKUP(A738,[3]Sheet2!$A$1:$C$1164,3,FALSE)</f>
        <v>0</v>
      </c>
      <c r="D738" s="73">
        <f>SUM(D739:D743)</f>
        <v>0</v>
      </c>
      <c r="E738" s="73">
        <f>'[2]表二 (支出分县区过渡表)'!B736</f>
        <v>0</v>
      </c>
      <c r="F738" s="74"/>
      <c r="G738" s="92">
        <f>(D738-B738)/B738</f>
        <v>-1</v>
      </c>
    </row>
    <row r="739" spans="1:7" s="70" customFormat="1" ht="18.75" customHeight="1">
      <c r="A739" s="71" t="s">
        <v>461</v>
      </c>
      <c r="B739" s="72">
        <v>0</v>
      </c>
      <c r="C739" s="72"/>
      <c r="D739" s="73"/>
      <c r="E739" s="73">
        <f>'[2]表二 (支出分县区过渡表)'!B737</f>
        <v>0</v>
      </c>
      <c r="F739" s="74"/>
      <c r="G739" s="92"/>
    </row>
    <row r="740" spans="1:7" s="70" customFormat="1" ht="18.75" customHeight="1">
      <c r="A740" s="71" t="s">
        <v>462</v>
      </c>
      <c r="B740" s="72">
        <v>0</v>
      </c>
      <c r="C740" s="72"/>
      <c r="D740" s="73"/>
      <c r="E740" s="73">
        <f>'[2]表二 (支出分县区过渡表)'!B738</f>
        <v>0</v>
      </c>
      <c r="F740" s="74"/>
      <c r="G740" s="92"/>
    </row>
    <row r="741" spans="1:7" s="70" customFormat="1" ht="18.75" customHeight="1">
      <c r="A741" s="71" t="s">
        <v>463</v>
      </c>
      <c r="B741" s="72">
        <v>0</v>
      </c>
      <c r="C741" s="72"/>
      <c r="D741" s="73"/>
      <c r="E741" s="73">
        <f>'[2]表二 (支出分县区过渡表)'!B739</f>
        <v>0</v>
      </c>
      <c r="F741" s="74"/>
      <c r="G741" s="92"/>
    </row>
    <row r="742" spans="1:7" s="70" customFormat="1" ht="18.75" customHeight="1">
      <c r="A742" s="71" t="s">
        <v>464</v>
      </c>
      <c r="B742" s="72"/>
      <c r="C742" s="72"/>
      <c r="D742" s="73"/>
      <c r="E742" s="73">
        <f>'[2]表二 (支出分县区过渡表)'!B740</f>
        <v>0</v>
      </c>
      <c r="F742" s="74"/>
      <c r="G742" s="92"/>
    </row>
    <row r="743" spans="1:7" s="70" customFormat="1" ht="18.75" customHeight="1">
      <c r="A743" s="71" t="s">
        <v>1170</v>
      </c>
      <c r="B743" s="72">
        <v>95</v>
      </c>
      <c r="C743" s="72"/>
      <c r="D743" s="73"/>
      <c r="E743" s="73">
        <f>'[2]表二 (支出分县区过渡表)'!B741</f>
        <v>0</v>
      </c>
      <c r="F743" s="74"/>
      <c r="G743" s="92">
        <f>(D743-B743)/B743</f>
        <v>-1</v>
      </c>
    </row>
    <row r="744" spans="1:7" s="70" customFormat="1" ht="18.75" customHeight="1">
      <c r="A744" s="71" t="s">
        <v>466</v>
      </c>
      <c r="B744" s="72">
        <v>0</v>
      </c>
      <c r="C744" s="72">
        <f>VLOOKUP(A744,[3]Sheet2!$A$1:$C$1164,3,FALSE)</f>
        <v>0</v>
      </c>
      <c r="D744" s="73">
        <f>SUM(D745:D746)</f>
        <v>0</v>
      </c>
      <c r="E744" s="73">
        <f>'[2]表二 (支出分县区过渡表)'!B742</f>
        <v>0</v>
      </c>
      <c r="F744" s="74"/>
      <c r="G744" s="92"/>
    </row>
    <row r="745" spans="1:7" s="70" customFormat="1" ht="18.75" customHeight="1">
      <c r="A745" s="71" t="s">
        <v>467</v>
      </c>
      <c r="B745" s="72">
        <v>0</v>
      </c>
      <c r="C745" s="72"/>
      <c r="D745" s="73"/>
      <c r="E745" s="73">
        <f>'[2]表二 (支出分县区过渡表)'!B743</f>
        <v>0</v>
      </c>
      <c r="F745" s="74"/>
      <c r="G745" s="92"/>
    </row>
    <row r="746" spans="1:7" s="70" customFormat="1" ht="18.75" customHeight="1">
      <c r="A746" s="71" t="s">
        <v>468</v>
      </c>
      <c r="B746" s="72">
        <v>0</v>
      </c>
      <c r="C746" s="72"/>
      <c r="D746" s="73"/>
      <c r="E746" s="73">
        <f>'[2]表二 (支出分县区过渡表)'!B744</f>
        <v>0</v>
      </c>
      <c r="F746" s="74"/>
      <c r="G746" s="92"/>
    </row>
    <row r="747" spans="1:7" s="70" customFormat="1" ht="18.75" customHeight="1">
      <c r="A747" s="71" t="s">
        <v>469</v>
      </c>
      <c r="B747" s="72">
        <v>0</v>
      </c>
      <c r="C747" s="72">
        <f>VLOOKUP(A747,[3]Sheet2!$A$1:$C$1164,3,FALSE)</f>
        <v>0</v>
      </c>
      <c r="D747" s="73">
        <f>SUM(D748:D749)</f>
        <v>0</v>
      </c>
      <c r="E747" s="73" t="e">
        <f>'[2]表二 (支出分县区过渡表)'!B745</f>
        <v>#REF!</v>
      </c>
      <c r="F747" s="74"/>
      <c r="G747" s="92"/>
    </row>
    <row r="748" spans="1:7" s="70" customFormat="1" ht="18.75" customHeight="1">
      <c r="A748" s="71" t="s">
        <v>470</v>
      </c>
      <c r="B748" s="72">
        <v>0</v>
      </c>
      <c r="C748" s="72"/>
      <c r="D748" s="73"/>
      <c r="E748" s="73" t="e">
        <f>'[2]表二 (支出分县区过渡表)'!B746</f>
        <v>#REF!</v>
      </c>
      <c r="F748" s="74"/>
      <c r="G748" s="92"/>
    </row>
    <row r="749" spans="1:7" s="70" customFormat="1" ht="18.75" customHeight="1">
      <c r="A749" s="71" t="s">
        <v>471</v>
      </c>
      <c r="B749" s="72">
        <v>0</v>
      </c>
      <c r="C749" s="72"/>
      <c r="D749" s="73"/>
      <c r="E749" s="73" t="e">
        <f>'[2]表二 (支出分县区过渡表)'!B747</f>
        <v>#REF!</v>
      </c>
      <c r="F749" s="74"/>
      <c r="G749" s="92"/>
    </row>
    <row r="750" spans="1:7" s="70" customFormat="1" ht="18.75" customHeight="1">
      <c r="A750" s="71" t="s">
        <v>472</v>
      </c>
      <c r="B750" s="72">
        <v>0</v>
      </c>
      <c r="C750" s="72"/>
      <c r="D750" s="73"/>
      <c r="E750" s="73" t="e">
        <f>'[2]表二 (支出分县区过渡表)'!B748</f>
        <v>#REF!</v>
      </c>
      <c r="F750" s="74"/>
      <c r="G750" s="92"/>
    </row>
    <row r="751" spans="1:7" s="70" customFormat="1" ht="18.75" customHeight="1">
      <c r="A751" s="71" t="s">
        <v>473</v>
      </c>
      <c r="B751" s="72"/>
      <c r="C751" s="72"/>
      <c r="D751" s="73"/>
      <c r="E751" s="73">
        <f>'[2]表二 (支出分县区过渡表)'!B749</f>
        <v>0</v>
      </c>
      <c r="F751" s="74"/>
      <c r="G751" s="92"/>
    </row>
    <row r="752" spans="1:7" s="70" customFormat="1" ht="18.75" customHeight="1">
      <c r="A752" s="71" t="s">
        <v>474</v>
      </c>
      <c r="B752" s="72">
        <v>268</v>
      </c>
      <c r="C752" s="72">
        <f>VLOOKUP(A752,[3]Sheet2!$A$1:$C$1164,3,FALSE)</f>
        <v>0</v>
      </c>
      <c r="D752" s="73">
        <f>SUM(D753:D757)</f>
        <v>10</v>
      </c>
      <c r="E752" s="73" t="e">
        <f>'[2]表二 (支出分县区过渡表)'!B750</f>
        <v>#REF!</v>
      </c>
      <c r="F752" s="74" t="s">
        <v>1046</v>
      </c>
      <c r="G752" s="92">
        <f>(D752-B752)/B752</f>
        <v>-0.96268656716417911</v>
      </c>
    </row>
    <row r="753" spans="1:7" s="70" customFormat="1" ht="18.75" customHeight="1">
      <c r="A753" s="71" t="s">
        <v>1171</v>
      </c>
      <c r="B753" s="72">
        <v>268</v>
      </c>
      <c r="C753" s="72"/>
      <c r="D753" s="73">
        <v>10</v>
      </c>
      <c r="E753" s="73" t="e">
        <f>'[2]表二 (支出分县区过渡表)'!B751</f>
        <v>#REF!</v>
      </c>
      <c r="F753" s="74" t="s">
        <v>1046</v>
      </c>
      <c r="G753" s="92">
        <f>(D753-B753)/B753</f>
        <v>-0.96268656716417911</v>
      </c>
    </row>
    <row r="754" spans="1:7" s="70" customFormat="1" ht="18.75" customHeight="1">
      <c r="A754" s="71" t="s">
        <v>1172</v>
      </c>
      <c r="B754" s="72">
        <v>0</v>
      </c>
      <c r="C754" s="72"/>
      <c r="D754" s="73"/>
      <c r="E754" s="73" t="e">
        <f>'[2]表二 (支出分县区过渡表)'!B752</f>
        <v>#REF!</v>
      </c>
      <c r="F754" s="74"/>
      <c r="G754" s="92"/>
    </row>
    <row r="755" spans="1:7" s="70" customFormat="1" ht="18.75" customHeight="1">
      <c r="A755" s="71" t="s">
        <v>1173</v>
      </c>
      <c r="B755" s="72">
        <v>0</v>
      </c>
      <c r="C755" s="72"/>
      <c r="D755" s="73"/>
      <c r="E755" s="73" t="e">
        <f>'[2]表二 (支出分县区过渡表)'!B753</f>
        <v>#REF!</v>
      </c>
      <c r="F755" s="74"/>
      <c r="G755" s="92"/>
    </row>
    <row r="756" spans="1:7" s="70" customFormat="1" ht="18.75" customHeight="1">
      <c r="A756" s="71" t="s">
        <v>1174</v>
      </c>
      <c r="B756" s="72">
        <v>0</v>
      </c>
      <c r="C756" s="72"/>
      <c r="D756" s="73"/>
      <c r="E756" s="73" t="e">
        <f>'[2]表二 (支出分县区过渡表)'!B754</f>
        <v>#REF!</v>
      </c>
      <c r="F756" s="74"/>
      <c r="G756" s="92"/>
    </row>
    <row r="757" spans="1:7" s="70" customFormat="1" ht="18.75" customHeight="1">
      <c r="A757" s="71" t="s">
        <v>475</v>
      </c>
      <c r="B757" s="72">
        <v>0</v>
      </c>
      <c r="C757" s="72"/>
      <c r="D757" s="73"/>
      <c r="E757" s="73" t="e">
        <f>'[2]表二 (支出分县区过渡表)'!B755</f>
        <v>#REF!</v>
      </c>
      <c r="F757" s="74"/>
      <c r="G757" s="92"/>
    </row>
    <row r="758" spans="1:7" s="70" customFormat="1" ht="18.75" customHeight="1">
      <c r="A758" s="71" t="s">
        <v>476</v>
      </c>
      <c r="B758" s="72">
        <v>0</v>
      </c>
      <c r="C758" s="72"/>
      <c r="D758" s="73"/>
      <c r="E758" s="73" t="e">
        <f>'[2]表二 (支出分县区过渡表)'!B756</f>
        <v>#REF!</v>
      </c>
      <c r="F758" s="74"/>
      <c r="G758" s="92"/>
    </row>
    <row r="759" spans="1:7" s="70" customFormat="1" ht="18.75" customHeight="1">
      <c r="A759" s="71" t="s">
        <v>477</v>
      </c>
      <c r="B759" s="72">
        <v>0</v>
      </c>
      <c r="C759" s="72"/>
      <c r="D759" s="73"/>
      <c r="E759" s="73">
        <f>'[2]表二 (支出分县区过渡表)'!B757</f>
        <v>0</v>
      </c>
      <c r="F759" s="74"/>
      <c r="G759" s="92"/>
    </row>
    <row r="760" spans="1:7" s="70" customFormat="1" ht="18.75" customHeight="1">
      <c r="A760" s="71" t="s">
        <v>478</v>
      </c>
      <c r="B760" s="72">
        <v>0</v>
      </c>
      <c r="C760" s="72">
        <f>VLOOKUP(A760,[3]Sheet2!$A$1:$C$1164,3,FALSE)</f>
        <v>1000</v>
      </c>
      <c r="D760" s="73">
        <f>SUM(D761:D774)</f>
        <v>82</v>
      </c>
      <c r="E760" s="73" t="e">
        <f>'[2]表二 (支出分县区过渡表)'!B758</f>
        <v>#REF!</v>
      </c>
      <c r="F760" s="74">
        <f>IF(C760=0,"不可比",D760/C760*100)</f>
        <v>8.2000000000000011</v>
      </c>
      <c r="G760" s="92"/>
    </row>
    <row r="761" spans="1:7" s="70" customFormat="1" ht="18.75" customHeight="1">
      <c r="A761" s="71" t="s">
        <v>4</v>
      </c>
      <c r="B761" s="72">
        <v>0</v>
      </c>
      <c r="C761" s="72"/>
      <c r="D761" s="73"/>
      <c r="E761" s="73" t="e">
        <f>'[2]表二 (支出分县区过渡表)'!B759</f>
        <v>#REF!</v>
      </c>
      <c r="F761" s="74"/>
      <c r="G761" s="92"/>
    </row>
    <row r="762" spans="1:7" s="70" customFormat="1" ht="18.75" customHeight="1">
      <c r="A762" s="71" t="s">
        <v>5</v>
      </c>
      <c r="B762" s="72">
        <v>0</v>
      </c>
      <c r="C762" s="72">
        <f>VLOOKUP(A762,[3]Sheet2!$A$1:$C$1164,3,FALSE)</f>
        <v>0</v>
      </c>
      <c r="D762" s="73"/>
      <c r="E762" s="73" t="e">
        <f>'[2]表二 (支出分县区过渡表)'!B760</f>
        <v>#REF!</v>
      </c>
      <c r="F762" s="74"/>
      <c r="G762" s="92"/>
    </row>
    <row r="763" spans="1:7" s="70" customFormat="1" ht="18.75" customHeight="1">
      <c r="A763" s="71" t="s">
        <v>6</v>
      </c>
      <c r="B763" s="72">
        <v>0</v>
      </c>
      <c r="C763" s="72">
        <f>VLOOKUP(A763,[3]Sheet2!$A$1:$C$1164,3,FALSE)</f>
        <v>0</v>
      </c>
      <c r="D763" s="73"/>
      <c r="E763" s="73" t="e">
        <f>'[2]表二 (支出分县区过渡表)'!B761</f>
        <v>#REF!</v>
      </c>
      <c r="F763" s="74"/>
      <c r="G763" s="92"/>
    </row>
    <row r="764" spans="1:7" s="70" customFormat="1" ht="18.75" customHeight="1">
      <c r="A764" s="71" t="s">
        <v>479</v>
      </c>
      <c r="B764" s="72">
        <v>0</v>
      </c>
      <c r="C764" s="72"/>
      <c r="D764" s="73"/>
      <c r="E764" s="73" t="e">
        <f>'[2]表二 (支出分县区过渡表)'!B762</f>
        <v>#REF!</v>
      </c>
      <c r="F764" s="74"/>
      <c r="G764" s="92"/>
    </row>
    <row r="765" spans="1:7" s="70" customFormat="1" ht="18.75" customHeight="1">
      <c r="A765" s="71" t="s">
        <v>480</v>
      </c>
      <c r="B765" s="72">
        <v>0</v>
      </c>
      <c r="C765" s="72"/>
      <c r="D765" s="73"/>
      <c r="E765" s="73" t="e">
        <f>'[2]表二 (支出分县区过渡表)'!B763</f>
        <v>#REF!</v>
      </c>
      <c r="F765" s="74"/>
      <c r="G765" s="92"/>
    </row>
    <row r="766" spans="1:7" s="70" customFormat="1" ht="18.75" customHeight="1">
      <c r="A766" s="71" t="s">
        <v>481</v>
      </c>
      <c r="B766" s="72">
        <v>0</v>
      </c>
      <c r="C766" s="72"/>
      <c r="D766" s="73"/>
      <c r="E766" s="73" t="e">
        <f>'[2]表二 (支出分县区过渡表)'!B764</f>
        <v>#REF!</v>
      </c>
      <c r="F766" s="74"/>
      <c r="G766" s="92"/>
    </row>
    <row r="767" spans="1:7" s="70" customFormat="1" ht="18.75" customHeight="1">
      <c r="A767" s="71" t="s">
        <v>482</v>
      </c>
      <c r="B767" s="72">
        <v>0</v>
      </c>
      <c r="C767" s="72"/>
      <c r="D767" s="73"/>
      <c r="E767" s="73" t="e">
        <f>'[2]表二 (支出分县区过渡表)'!B765</f>
        <v>#REF!</v>
      </c>
      <c r="F767" s="74"/>
      <c r="G767" s="92"/>
    </row>
    <row r="768" spans="1:7" s="70" customFormat="1" ht="18.75" customHeight="1">
      <c r="A768" s="71" t="s">
        <v>483</v>
      </c>
      <c r="B768" s="72">
        <v>0</v>
      </c>
      <c r="C768" s="72"/>
      <c r="D768" s="73"/>
      <c r="E768" s="73" t="e">
        <f>'[2]表二 (支出分县区过渡表)'!B766</f>
        <v>#REF!</v>
      </c>
      <c r="F768" s="74"/>
      <c r="G768" s="92"/>
    </row>
    <row r="769" spans="1:7" s="70" customFormat="1" ht="18.75" customHeight="1">
      <c r="A769" s="71" t="s">
        <v>484</v>
      </c>
      <c r="B769" s="72">
        <v>0</v>
      </c>
      <c r="C769" s="72"/>
      <c r="D769" s="73"/>
      <c r="E769" s="73" t="e">
        <f>'[2]表二 (支出分县区过渡表)'!B767</f>
        <v>#REF!</v>
      </c>
      <c r="F769" s="74"/>
      <c r="G769" s="92"/>
    </row>
    <row r="770" spans="1:7" s="70" customFormat="1" ht="18.75" customHeight="1">
      <c r="A770" s="71" t="s">
        <v>485</v>
      </c>
      <c r="B770" s="72">
        <v>0</v>
      </c>
      <c r="C770" s="72"/>
      <c r="D770" s="73"/>
      <c r="E770" s="73" t="e">
        <f>'[2]表二 (支出分县区过渡表)'!B768</f>
        <v>#REF!</v>
      </c>
      <c r="F770" s="74"/>
      <c r="G770" s="92"/>
    </row>
    <row r="771" spans="1:7" s="70" customFormat="1" ht="18.75" customHeight="1">
      <c r="A771" s="71" t="s">
        <v>46</v>
      </c>
      <c r="B771" s="72">
        <v>0</v>
      </c>
      <c r="C771" s="72"/>
      <c r="D771" s="73"/>
      <c r="E771" s="73" t="e">
        <f>'[2]表二 (支出分县区过渡表)'!B769</f>
        <v>#REF!</v>
      </c>
      <c r="F771" s="74"/>
      <c r="G771" s="92"/>
    </row>
    <row r="772" spans="1:7" s="70" customFormat="1" ht="18.75" customHeight="1">
      <c r="A772" s="71" t="s">
        <v>486</v>
      </c>
      <c r="B772" s="72">
        <v>0</v>
      </c>
      <c r="C772" s="72"/>
      <c r="D772" s="73"/>
      <c r="E772" s="73" t="e">
        <f>'[2]表二 (支出分县区过渡表)'!B770</f>
        <v>#REF!</v>
      </c>
      <c r="F772" s="74"/>
      <c r="G772" s="92"/>
    </row>
    <row r="773" spans="1:7" s="70" customFormat="1" ht="18.75" customHeight="1">
      <c r="A773" s="71" t="s">
        <v>13</v>
      </c>
      <c r="B773" s="72">
        <v>0</v>
      </c>
      <c r="C773" s="72">
        <f>VLOOKUP(A773,[3]Sheet2!$A$1:$C$1164,3,FALSE)</f>
        <v>0</v>
      </c>
      <c r="D773" s="73"/>
      <c r="E773" s="73" t="e">
        <f>'[2]表二 (支出分县区过渡表)'!B771</f>
        <v>#REF!</v>
      </c>
      <c r="F773" s="74"/>
      <c r="G773" s="92"/>
    </row>
    <row r="774" spans="1:7" s="70" customFormat="1" ht="18.75" customHeight="1">
      <c r="A774" s="71" t="s">
        <v>487</v>
      </c>
      <c r="B774" s="72"/>
      <c r="C774" s="72">
        <f>VLOOKUP(A774,[3]Sheet2!$A$1:$C$1164,3,FALSE)</f>
        <v>1000</v>
      </c>
      <c r="D774" s="73">
        <v>82</v>
      </c>
      <c r="E774" s="73" t="e">
        <f>'[2]表二 (支出分县区过渡表)'!B772</f>
        <v>#REF!</v>
      </c>
      <c r="F774" s="74">
        <f>IF(C774=0,"不可比",D774/C774*100)</f>
        <v>8.2000000000000011</v>
      </c>
      <c r="G774" s="92"/>
    </row>
    <row r="775" spans="1:7" s="70" customFormat="1" ht="18.75" customHeight="1">
      <c r="A775" s="71" t="s">
        <v>488</v>
      </c>
      <c r="B775" s="72">
        <v>30102</v>
      </c>
      <c r="C775" s="72"/>
      <c r="D775" s="73">
        <v>31590</v>
      </c>
      <c r="E775" s="73">
        <f>'[2]表二 (支出分县区过渡表)'!B773</f>
        <v>5483.9400000000005</v>
      </c>
      <c r="F775" s="74" t="s">
        <v>1046</v>
      </c>
      <c r="G775" s="92">
        <f>(D775-B775)/B775</f>
        <v>4.9431931433127366E-2</v>
      </c>
    </row>
    <row r="776" spans="1:7" s="70" customFormat="1" ht="18.75" customHeight="1">
      <c r="A776" s="71" t="s">
        <v>489</v>
      </c>
      <c r="B776" s="72">
        <v>26644</v>
      </c>
      <c r="C776" s="72">
        <f>VLOOKUP(A776,[3]Sheet2!$A$1:$C$1164,3,FALSE)</f>
        <v>5301</v>
      </c>
      <c r="D776" s="73">
        <f>D777+D788+D789+D792+D793+D794</f>
        <v>26680</v>
      </c>
      <c r="E776" s="73">
        <f>'[2]表二 (支出分县区过渡表)'!B774</f>
        <v>774.33999999999992</v>
      </c>
      <c r="F776" s="74">
        <f>IF(C776=0,"不可比",D776/C776*100)</f>
        <v>503.30126391246938</v>
      </c>
      <c r="G776" s="92">
        <f>(D776-B776)/B776</f>
        <v>1.3511484762047741E-3</v>
      </c>
    </row>
    <row r="777" spans="1:7" s="70" customFormat="1" ht="18.75" customHeight="1">
      <c r="A777" s="71" t="s">
        <v>490</v>
      </c>
      <c r="B777" s="72">
        <v>1058</v>
      </c>
      <c r="C777" s="72">
        <f>VLOOKUP(A777,[3]Sheet2!$A$1:$C$1164,3,FALSE)</f>
        <v>3895</v>
      </c>
      <c r="D777" s="73">
        <f>SUM(D778:D787)</f>
        <v>1312</v>
      </c>
      <c r="E777" s="73">
        <f>'[2]表二 (支出分县区过渡表)'!B775</f>
        <v>270.39</v>
      </c>
      <c r="F777" s="74">
        <f>IF(C777=0,"不可比",D777/C777*100)</f>
        <v>33.684210526315788</v>
      </c>
      <c r="G777" s="92">
        <f>(D777-B777)/B777</f>
        <v>0.24007561436672967</v>
      </c>
    </row>
    <row r="778" spans="1:7" s="70" customFormat="1" ht="18.75" customHeight="1">
      <c r="A778" s="71" t="s">
        <v>491</v>
      </c>
      <c r="B778" s="72">
        <v>658</v>
      </c>
      <c r="C778" s="72">
        <f>VLOOKUP(A778,[3]Sheet2!$A$1:$C$1164,3,FALSE)</f>
        <v>580</v>
      </c>
      <c r="D778" s="73">
        <v>926</v>
      </c>
      <c r="E778" s="73">
        <f>'[2]表二 (支出分县区过渡表)'!B776</f>
        <v>0</v>
      </c>
      <c r="F778" s="74">
        <f>IF(C778=0,"不可比",D778/C778*100)</f>
        <v>159.65517241379311</v>
      </c>
      <c r="G778" s="92">
        <f>(D778-B778)/B778</f>
        <v>0.40729483282674772</v>
      </c>
    </row>
    <row r="779" spans="1:7" s="70" customFormat="1" ht="18.75" customHeight="1">
      <c r="A779" s="71" t="s">
        <v>492</v>
      </c>
      <c r="B779" s="72">
        <v>0</v>
      </c>
      <c r="C779" s="72"/>
      <c r="D779" s="73">
        <v>47</v>
      </c>
      <c r="E779" s="73">
        <f>'[2]表二 (支出分县区过渡表)'!B777</f>
        <v>160.56</v>
      </c>
      <c r="F779" s="74" t="s">
        <v>1046</v>
      </c>
      <c r="G779" s="92"/>
    </row>
    <row r="780" spans="1:7" s="70" customFormat="1" ht="18.75" customHeight="1">
      <c r="A780" s="71" t="s">
        <v>493</v>
      </c>
      <c r="B780" s="72">
        <v>33</v>
      </c>
      <c r="C780" s="72">
        <f>VLOOKUP(A780,[3]Sheet2!$A$1:$C$1164,3,FALSE)</f>
        <v>15</v>
      </c>
      <c r="D780" s="73">
        <v>29</v>
      </c>
      <c r="E780" s="73">
        <f>'[2]表二 (支出分县区过渡表)'!B778</f>
        <v>343.39</v>
      </c>
      <c r="F780" s="74">
        <f>IF(C780=0,"不可比",D780/C780*100)</f>
        <v>193.33333333333334</v>
      </c>
      <c r="G780" s="92">
        <f>(D780-B780)/B780</f>
        <v>-0.12121212121212122</v>
      </c>
    </row>
    <row r="781" spans="1:7" s="70" customFormat="1" ht="18.75" customHeight="1">
      <c r="A781" s="71" t="s">
        <v>1175</v>
      </c>
      <c r="B781" s="72">
        <v>287</v>
      </c>
      <c r="C781" s="72">
        <f>VLOOKUP(A781,[3]Sheet2!$A$1:$C$1164,3,FALSE)</f>
        <v>100</v>
      </c>
      <c r="D781" s="73">
        <v>266</v>
      </c>
      <c r="E781" s="73">
        <f>'[2]表二 (支出分县区过渡表)'!B779</f>
        <v>0</v>
      </c>
      <c r="F781" s="74">
        <f>IF(C781=0,"不可比",D781/C781*100)</f>
        <v>266</v>
      </c>
      <c r="G781" s="92">
        <f>(D781-B781)/B781</f>
        <v>-7.3170731707317069E-2</v>
      </c>
    </row>
    <row r="782" spans="1:7" s="70" customFormat="1" ht="18.75" customHeight="1">
      <c r="A782" s="71" t="s">
        <v>1176</v>
      </c>
      <c r="B782" s="72">
        <v>0</v>
      </c>
      <c r="C782" s="72"/>
      <c r="D782" s="73">
        <v>0</v>
      </c>
      <c r="E782" s="73">
        <f>'[2]表二 (支出分县区过渡表)'!B780</f>
        <v>0</v>
      </c>
      <c r="F782" s="74"/>
      <c r="G782" s="92"/>
    </row>
    <row r="783" spans="1:7" s="70" customFormat="1" ht="18.75" customHeight="1">
      <c r="A783" s="71" t="s">
        <v>494</v>
      </c>
      <c r="B783" s="72">
        <v>0</v>
      </c>
      <c r="C783" s="72"/>
      <c r="D783" s="73">
        <v>8</v>
      </c>
      <c r="E783" s="73">
        <f>'[2]表二 (支出分县区过渡表)'!B781</f>
        <v>0</v>
      </c>
      <c r="F783" s="74" t="s">
        <v>1046</v>
      </c>
      <c r="G783" s="92"/>
    </row>
    <row r="784" spans="1:7" s="70" customFormat="1" ht="18.75" customHeight="1">
      <c r="A784" s="71" t="s">
        <v>495</v>
      </c>
      <c r="B784" s="72">
        <v>0</v>
      </c>
      <c r="C784" s="72"/>
      <c r="D784" s="73">
        <v>0</v>
      </c>
      <c r="E784" s="73">
        <f>'[2]表二 (支出分县区过渡表)'!B782</f>
        <v>0</v>
      </c>
      <c r="F784" s="74"/>
      <c r="G784" s="92"/>
    </row>
    <row r="785" spans="1:7" s="70" customFormat="1" ht="18.75" customHeight="1">
      <c r="A785" s="71" t="s">
        <v>496</v>
      </c>
      <c r="B785" s="72">
        <v>0</v>
      </c>
      <c r="C785" s="72"/>
      <c r="D785" s="73">
        <v>0</v>
      </c>
      <c r="E785" s="73">
        <f>'[2]表二 (支出分县区过渡表)'!B783</f>
        <v>0</v>
      </c>
      <c r="F785" s="74"/>
      <c r="G785" s="92"/>
    </row>
    <row r="786" spans="1:7" s="70" customFormat="1" ht="18.75" customHeight="1">
      <c r="A786" s="71" t="s">
        <v>497</v>
      </c>
      <c r="B786" s="72">
        <v>0</v>
      </c>
      <c r="C786" s="72"/>
      <c r="D786" s="73">
        <v>0</v>
      </c>
      <c r="E786" s="73">
        <f>'[2]表二 (支出分县区过渡表)'!B784</f>
        <v>0</v>
      </c>
      <c r="F786" s="74"/>
      <c r="G786" s="92"/>
    </row>
    <row r="787" spans="1:7" s="70" customFormat="1" ht="18.75" customHeight="1">
      <c r="A787" s="71" t="s">
        <v>498</v>
      </c>
      <c r="B787" s="72">
        <v>80</v>
      </c>
      <c r="C787" s="72">
        <f>VLOOKUP(A787,[3]Sheet2!$A$1:$C$1164,3,FALSE)</f>
        <v>3200</v>
      </c>
      <c r="D787" s="73">
        <v>36</v>
      </c>
      <c r="E787" s="73">
        <f>'[2]表二 (支出分县区过渡表)'!B785</f>
        <v>376.36</v>
      </c>
      <c r="F787" s="74">
        <f>IF(C787=0,"不可比",D787/C787*100)</f>
        <v>1.125</v>
      </c>
      <c r="G787" s="92">
        <f t="shared" ref="G787:G797" si="15">(D787-B787)/B787</f>
        <v>-0.55000000000000004</v>
      </c>
    </row>
    <row r="788" spans="1:7" s="70" customFormat="1" ht="18.75" customHeight="1">
      <c r="A788" s="71" t="s">
        <v>1177</v>
      </c>
      <c r="B788" s="72">
        <v>129</v>
      </c>
      <c r="C788" s="72"/>
      <c r="D788" s="73">
        <v>54</v>
      </c>
      <c r="E788" s="73">
        <f>'[2]表二 (支出分县区过渡表)'!B786</f>
        <v>3406.05</v>
      </c>
      <c r="F788" s="74" t="s">
        <v>1046</v>
      </c>
      <c r="G788" s="92">
        <f t="shared" si="15"/>
        <v>-0.58139534883720934</v>
      </c>
    </row>
    <row r="789" spans="1:7" s="70" customFormat="1" ht="18.75" customHeight="1">
      <c r="A789" s="71" t="s">
        <v>499</v>
      </c>
      <c r="B789" s="72">
        <v>13830</v>
      </c>
      <c r="C789" s="72">
        <f>VLOOKUP(A789,[3]Sheet2!$A$1:$C$1164,3,FALSE)</f>
        <v>1406</v>
      </c>
      <c r="D789" s="73">
        <f>SUM(D790:D791)</f>
        <v>5235</v>
      </c>
      <c r="E789" s="73">
        <f>'[2]表二 (支出分县区过渡表)'!B787</f>
        <v>3010</v>
      </c>
      <c r="F789" s="74">
        <f>IF(C789=0,"不可比",D789/C789*100)</f>
        <v>372.33285917496443</v>
      </c>
      <c r="G789" s="92">
        <f t="shared" si="15"/>
        <v>-0.62147505422993488</v>
      </c>
    </row>
    <row r="790" spans="1:7" s="70" customFormat="1" ht="18.75" customHeight="1">
      <c r="A790" s="71" t="s">
        <v>500</v>
      </c>
      <c r="B790" s="72">
        <v>3400</v>
      </c>
      <c r="C790" s="72"/>
      <c r="D790" s="73">
        <v>4702</v>
      </c>
      <c r="E790" s="73">
        <f>'[2]表二 (支出分县区过渡表)'!B788</f>
        <v>396.05</v>
      </c>
      <c r="F790" s="74" t="s">
        <v>1046</v>
      </c>
      <c r="G790" s="92">
        <f t="shared" si="15"/>
        <v>0.38294117647058823</v>
      </c>
    </row>
    <row r="791" spans="1:7" s="70" customFormat="1" ht="18.75" customHeight="1">
      <c r="A791" s="71" t="s">
        <v>501</v>
      </c>
      <c r="B791" s="72">
        <v>10430</v>
      </c>
      <c r="C791" s="72">
        <f>VLOOKUP(A791,[3]Sheet2!$A$1:$C$1164,3,FALSE)</f>
        <v>1406</v>
      </c>
      <c r="D791" s="73">
        <v>533</v>
      </c>
      <c r="E791" s="73">
        <f>'[2]表二 (支出分县区过渡表)'!B789</f>
        <v>927.19</v>
      </c>
      <c r="F791" s="74">
        <f>IF(C791=0,"不可比",D791/C791*100)</f>
        <v>37.908961593172123</v>
      </c>
      <c r="G791" s="92">
        <f t="shared" si="15"/>
        <v>-0.94889741131351868</v>
      </c>
    </row>
    <row r="792" spans="1:7" s="70" customFormat="1" ht="18.75" customHeight="1">
      <c r="A792" s="71" t="s">
        <v>502</v>
      </c>
      <c r="B792" s="72">
        <v>1117</v>
      </c>
      <c r="C792" s="72"/>
      <c r="D792" s="73">
        <v>2120</v>
      </c>
      <c r="E792" s="73" t="e">
        <f>'[2]表二 (支出分县区过渡表)'!B790</f>
        <v>#REF!</v>
      </c>
      <c r="F792" s="74" t="s">
        <v>1046</v>
      </c>
      <c r="G792" s="92">
        <f t="shared" si="15"/>
        <v>0.89794091316025071</v>
      </c>
    </row>
    <row r="793" spans="1:7" s="70" customFormat="1" ht="18.75" customHeight="1">
      <c r="A793" s="71" t="s">
        <v>503</v>
      </c>
      <c r="B793" s="72">
        <v>423</v>
      </c>
      <c r="C793" s="72"/>
      <c r="D793" s="73">
        <v>150</v>
      </c>
      <c r="E793" s="73" t="e">
        <f>'[2]表二 (支出分县区过渡表)'!B791</f>
        <v>#REF!</v>
      </c>
      <c r="F793" s="74" t="s">
        <v>1046</v>
      </c>
      <c r="G793" s="92">
        <f t="shared" si="15"/>
        <v>-0.64539007092198586</v>
      </c>
    </row>
    <row r="794" spans="1:7" s="70" customFormat="1" ht="18.75" customHeight="1">
      <c r="A794" s="71" t="s">
        <v>504</v>
      </c>
      <c r="B794" s="72">
        <v>10087</v>
      </c>
      <c r="C794" s="72"/>
      <c r="D794" s="73">
        <v>17809</v>
      </c>
      <c r="E794" s="73">
        <f>'[2]表二 (支出分县区过渡表)'!B792</f>
        <v>38690.82</v>
      </c>
      <c r="F794" s="74" t="s">
        <v>1046</v>
      </c>
      <c r="G794" s="92">
        <f t="shared" si="15"/>
        <v>0.76553980370774266</v>
      </c>
    </row>
    <row r="795" spans="1:7" s="70" customFormat="1" ht="18.75" customHeight="1">
      <c r="A795" s="71" t="s">
        <v>505</v>
      </c>
      <c r="B795" s="72">
        <v>14500</v>
      </c>
      <c r="C795" s="72">
        <f>VLOOKUP(A795,[3]Sheet2!$A$1:$C$1164,3,FALSE)</f>
        <v>32958</v>
      </c>
      <c r="D795" s="73">
        <f>D796+D822+D847+D875+D886+D893+D900+D903</f>
        <v>26379</v>
      </c>
      <c r="E795" s="73">
        <f>'[2]表二 (支出分县区过渡表)'!B793</f>
        <v>9199.0299999999988</v>
      </c>
      <c r="F795" s="74">
        <f>IF(C795=0,"不可比",D795/C795*100)</f>
        <v>80.038230475150201</v>
      </c>
      <c r="G795" s="92">
        <f t="shared" si="15"/>
        <v>0.8192413793103448</v>
      </c>
    </row>
    <row r="796" spans="1:7" s="70" customFormat="1" ht="18.75" customHeight="1">
      <c r="A796" s="71" t="s">
        <v>1178</v>
      </c>
      <c r="B796" s="72">
        <v>948</v>
      </c>
      <c r="C796" s="72">
        <v>11361</v>
      </c>
      <c r="D796" s="73">
        <f>SUM(D797:D821)</f>
        <v>4732</v>
      </c>
      <c r="E796" s="73">
        <f>'[2]表二 (支出分县区过渡表)'!B794</f>
        <v>977.65</v>
      </c>
      <c r="F796" s="74">
        <f>IF(C796=0,"不可比",D796/C796*100)</f>
        <v>41.651263093037585</v>
      </c>
      <c r="G796" s="92">
        <f t="shared" si="15"/>
        <v>3.9915611814345993</v>
      </c>
    </row>
    <row r="797" spans="1:7" s="70" customFormat="1" ht="18.75" customHeight="1">
      <c r="A797" s="71" t="s">
        <v>491</v>
      </c>
      <c r="B797" s="72">
        <v>213</v>
      </c>
      <c r="C797" s="72">
        <v>1100</v>
      </c>
      <c r="D797" s="73">
        <v>363</v>
      </c>
      <c r="E797" s="73">
        <f>'[2]表二 (支出分县区过渡表)'!B795</f>
        <v>0</v>
      </c>
      <c r="F797" s="74">
        <f>IF(C797=0,"不可比",D797/C797*100)</f>
        <v>33</v>
      </c>
      <c r="G797" s="92">
        <f t="shared" si="15"/>
        <v>0.70422535211267601</v>
      </c>
    </row>
    <row r="798" spans="1:7" s="70" customFormat="1" ht="18.75" customHeight="1">
      <c r="A798" s="71" t="s">
        <v>492</v>
      </c>
      <c r="B798" s="72">
        <v>0</v>
      </c>
      <c r="C798" s="72"/>
      <c r="D798" s="73">
        <v>0</v>
      </c>
      <c r="E798" s="73">
        <f>'[2]表二 (支出分县区过渡表)'!B796</f>
        <v>0</v>
      </c>
      <c r="F798" s="74"/>
      <c r="G798" s="92"/>
    </row>
    <row r="799" spans="1:7" s="70" customFormat="1" ht="18.75" customHeight="1">
      <c r="A799" s="71" t="s">
        <v>493</v>
      </c>
      <c r="B799" s="72">
        <v>0</v>
      </c>
      <c r="C799" s="72"/>
      <c r="D799" s="73">
        <v>0</v>
      </c>
      <c r="E799" s="73">
        <f>'[2]表二 (支出分县区过渡表)'!B797</f>
        <v>0</v>
      </c>
      <c r="F799" s="74"/>
      <c r="G799" s="92"/>
    </row>
    <row r="800" spans="1:7" s="70" customFormat="1" ht="18.75" customHeight="1">
      <c r="A800" s="71" t="s">
        <v>507</v>
      </c>
      <c r="B800" s="72">
        <v>0</v>
      </c>
      <c r="C800" s="72">
        <f>VLOOKUP(A800,[3]Sheet2!$A$1:$C$1164,3,FALSE)</f>
        <v>60</v>
      </c>
      <c r="D800" s="73">
        <v>62</v>
      </c>
      <c r="E800" s="73">
        <f>'[2]表二 (支出分县区过渡表)'!B798</f>
        <v>0</v>
      </c>
      <c r="F800" s="74">
        <f>IF(C800=0,"不可比",D800/C800*100)</f>
        <v>103.33333333333334</v>
      </c>
      <c r="G800" s="92"/>
    </row>
    <row r="801" spans="1:7" s="70" customFormat="1" ht="18.75" customHeight="1">
      <c r="A801" s="71" t="s">
        <v>508</v>
      </c>
      <c r="B801" s="72">
        <v>0</v>
      </c>
      <c r="C801" s="72">
        <f>VLOOKUP(A801,[3]Sheet2!$A$1:$C$1164,3,FALSE)</f>
        <v>0</v>
      </c>
      <c r="D801" s="73">
        <v>0</v>
      </c>
      <c r="E801" s="73">
        <f>'[2]表二 (支出分县区过渡表)'!B799</f>
        <v>0</v>
      </c>
      <c r="F801" s="74"/>
      <c r="G801" s="92"/>
    </row>
    <row r="802" spans="1:7" s="70" customFormat="1" ht="18.75" customHeight="1">
      <c r="A802" s="71" t="s">
        <v>509</v>
      </c>
      <c r="B802" s="72">
        <v>0</v>
      </c>
      <c r="C802" s="72">
        <f>VLOOKUP(A802,[3]Sheet2!$A$1:$C$1164,3,FALSE)</f>
        <v>12</v>
      </c>
      <c r="D802" s="73">
        <v>58</v>
      </c>
      <c r="E802" s="73">
        <f>'[2]表二 (支出分县区过渡表)'!B800</f>
        <v>160</v>
      </c>
      <c r="F802" s="74">
        <f>IF(C802=0,"不可比",D802/C802*100)</f>
        <v>483.33333333333331</v>
      </c>
      <c r="G802" s="92"/>
    </row>
    <row r="803" spans="1:7" s="70" customFormat="1" ht="18.75" customHeight="1">
      <c r="A803" s="71" t="s">
        <v>510</v>
      </c>
      <c r="B803" s="72">
        <v>0</v>
      </c>
      <c r="C803" s="72">
        <f>VLOOKUP(A803,[3]Sheet2!$A$1:$C$1164,3,FALSE)</f>
        <v>215</v>
      </c>
      <c r="D803" s="73">
        <v>168</v>
      </c>
      <c r="E803" s="73">
        <f>'[2]表二 (支出分县区过渡表)'!B801</f>
        <v>30</v>
      </c>
      <c r="F803" s="74">
        <f>IF(C803=0,"不可比",D803/C803*100)</f>
        <v>78.139534883720927</v>
      </c>
      <c r="G803" s="92"/>
    </row>
    <row r="804" spans="1:7" s="70" customFormat="1" ht="18.75" customHeight="1">
      <c r="A804" s="71" t="s">
        <v>511</v>
      </c>
      <c r="B804" s="72">
        <v>0</v>
      </c>
      <c r="C804" s="72">
        <f>VLOOKUP(A804,[3]Sheet2!$A$1:$C$1164,3,FALSE)</f>
        <v>408</v>
      </c>
      <c r="D804" s="73">
        <v>27</v>
      </c>
      <c r="E804" s="73">
        <f>'[2]表二 (支出分县区过渡表)'!B802</f>
        <v>5</v>
      </c>
      <c r="F804" s="74">
        <f>IF(C804=0,"不可比",D804/C804*100)</f>
        <v>6.6176470588235299</v>
      </c>
      <c r="G804" s="92"/>
    </row>
    <row r="805" spans="1:7" s="70" customFormat="1" ht="18.75" customHeight="1">
      <c r="A805" s="71" t="s">
        <v>512</v>
      </c>
      <c r="B805" s="72">
        <v>0</v>
      </c>
      <c r="C805" s="72">
        <f>VLOOKUP(A805,[3]Sheet2!$A$1:$C$1164,3,FALSE)</f>
        <v>13</v>
      </c>
      <c r="D805" s="73">
        <v>0</v>
      </c>
      <c r="E805" s="73">
        <f>'[2]表二 (支出分县区过渡表)'!B803</f>
        <v>0</v>
      </c>
      <c r="F805" s="74" t="s">
        <v>1048</v>
      </c>
      <c r="G805" s="92"/>
    </row>
    <row r="806" spans="1:7" s="70" customFormat="1" ht="18.75" customHeight="1">
      <c r="A806" s="71" t="s">
        <v>513</v>
      </c>
      <c r="B806" s="72">
        <v>0</v>
      </c>
      <c r="C806" s="72">
        <f>VLOOKUP(A806,[3]Sheet2!$A$1:$C$1164,3,FALSE)</f>
        <v>0</v>
      </c>
      <c r="D806" s="73">
        <v>0</v>
      </c>
      <c r="E806" s="73">
        <f>'[2]表二 (支出分县区过渡表)'!B804</f>
        <v>0</v>
      </c>
      <c r="F806" s="74"/>
      <c r="G806" s="92"/>
    </row>
    <row r="807" spans="1:7" s="70" customFormat="1" ht="18.75" customHeight="1">
      <c r="A807" s="71" t="s">
        <v>1179</v>
      </c>
      <c r="B807" s="72">
        <v>0</v>
      </c>
      <c r="C807" s="72">
        <f>VLOOKUP(A807,[3]Sheet2!$A$1:$C$1164,3,FALSE)</f>
        <v>0</v>
      </c>
      <c r="D807" s="73">
        <v>0</v>
      </c>
      <c r="E807" s="73">
        <f>'[2]表二 (支出分县区过渡表)'!B805</f>
        <v>0</v>
      </c>
      <c r="F807" s="74"/>
      <c r="G807" s="92"/>
    </row>
    <row r="808" spans="1:7" s="70" customFormat="1" ht="18.75" customHeight="1">
      <c r="A808" s="71" t="s">
        <v>515</v>
      </c>
      <c r="B808" s="72">
        <v>0</v>
      </c>
      <c r="C808" s="72">
        <f>VLOOKUP(A808,[3]Sheet2!$A$1:$C$1164,3,FALSE)</f>
        <v>0</v>
      </c>
      <c r="D808" s="73">
        <v>0</v>
      </c>
      <c r="E808" s="73">
        <f>'[2]表二 (支出分县区过渡表)'!B806</f>
        <v>45</v>
      </c>
      <c r="F808" s="74"/>
      <c r="G808" s="92"/>
    </row>
    <row r="809" spans="1:7" s="70" customFormat="1" ht="18.75" customHeight="1">
      <c r="A809" s="71" t="s">
        <v>1180</v>
      </c>
      <c r="B809" s="72">
        <v>0</v>
      </c>
      <c r="C809" s="72">
        <f>VLOOKUP(A809,[3]Sheet2!$A$1:$C$1164,3,FALSE)</f>
        <v>60</v>
      </c>
      <c r="D809" s="73">
        <v>103</v>
      </c>
      <c r="E809" s="73">
        <f>'[2]表二 (支出分县区过渡表)'!B807</f>
        <v>0</v>
      </c>
      <c r="F809" s="74">
        <f>IF(C809=0,"不可比",D809/C809*100)</f>
        <v>171.66666666666666</v>
      </c>
      <c r="G809" s="92"/>
    </row>
    <row r="810" spans="1:7" s="70" customFormat="1" ht="18.75" customHeight="1">
      <c r="A810" s="71" t="s">
        <v>1181</v>
      </c>
      <c r="B810" s="72">
        <v>0</v>
      </c>
      <c r="C810" s="72">
        <f>VLOOKUP(A810,[3]Sheet2!$A$1:$C$1164,3,FALSE)</f>
        <v>0</v>
      </c>
      <c r="D810" s="73">
        <v>0</v>
      </c>
      <c r="E810" s="73">
        <f>'[2]表二 (支出分县区过渡表)'!B808</f>
        <v>0</v>
      </c>
      <c r="F810" s="74"/>
      <c r="G810" s="92"/>
    </row>
    <row r="811" spans="1:7" s="70" customFormat="1" ht="18.75" customHeight="1">
      <c r="A811" s="71" t="s">
        <v>1182</v>
      </c>
      <c r="B811" s="72">
        <v>0</v>
      </c>
      <c r="C811" s="72">
        <f>VLOOKUP(A811,[3]Sheet2!$A$1:$C$1164,3,FALSE)</f>
        <v>0</v>
      </c>
      <c r="D811" s="73">
        <v>0</v>
      </c>
      <c r="E811" s="73">
        <f>'[2]表二 (支出分县区过渡表)'!B809</f>
        <v>2043</v>
      </c>
      <c r="F811" s="74"/>
      <c r="G811" s="92"/>
    </row>
    <row r="812" spans="1:7" s="70" customFormat="1" ht="18.75" customHeight="1">
      <c r="A812" s="71" t="s">
        <v>1183</v>
      </c>
      <c r="B812" s="72">
        <v>0</v>
      </c>
      <c r="C812" s="72">
        <f>VLOOKUP(A812,[3]Sheet2!$A$1:$C$1164,3,FALSE)</f>
        <v>2043</v>
      </c>
      <c r="D812" s="73">
        <v>325</v>
      </c>
      <c r="E812" s="73">
        <f>'[2]表二 (支出分县区过渡表)'!B810</f>
        <v>0</v>
      </c>
      <c r="F812" s="74">
        <f>IF(C812=0,"不可比",D812/C812*100)</f>
        <v>15.907978463044541</v>
      </c>
      <c r="G812" s="92"/>
    </row>
    <row r="813" spans="1:7" s="70" customFormat="1" ht="18.75" customHeight="1">
      <c r="A813" s="71" t="s">
        <v>1184</v>
      </c>
      <c r="B813" s="72">
        <v>0</v>
      </c>
      <c r="C813" s="72">
        <f>VLOOKUP(A813,[3]Sheet2!$A$1:$C$1164,3,FALSE)</f>
        <v>60</v>
      </c>
      <c r="D813" s="73">
        <v>27</v>
      </c>
      <c r="E813" s="73">
        <f>'[2]表二 (支出分县区过渡表)'!B811</f>
        <v>0</v>
      </c>
      <c r="F813" s="74">
        <f>IF(C813=0,"不可比",D813/C813*100)</f>
        <v>45</v>
      </c>
      <c r="G813" s="92"/>
    </row>
    <row r="814" spans="1:7" s="70" customFormat="1" ht="18.75" customHeight="1">
      <c r="A814" s="71" t="s">
        <v>518</v>
      </c>
      <c r="B814" s="72">
        <v>0</v>
      </c>
      <c r="C814" s="72">
        <f>VLOOKUP(A814,[3]Sheet2!$A$1:$C$1164,3,FALSE)</f>
        <v>0</v>
      </c>
      <c r="D814" s="73">
        <v>0</v>
      </c>
      <c r="E814" s="73">
        <f>'[2]表二 (支出分县区过渡表)'!B812</f>
        <v>4700</v>
      </c>
      <c r="F814" s="74"/>
      <c r="G814" s="92"/>
    </row>
    <row r="815" spans="1:7" s="70" customFormat="1" ht="18.75" customHeight="1">
      <c r="A815" s="71" t="s">
        <v>1185</v>
      </c>
      <c r="B815" s="72">
        <v>0</v>
      </c>
      <c r="C815" s="72">
        <f>VLOOKUP(A815,[3]Sheet2!$A$1:$C$1164,3,FALSE)</f>
        <v>4700</v>
      </c>
      <c r="D815" s="73">
        <v>1315</v>
      </c>
      <c r="E815" s="73">
        <f>'[2]表二 (支出分县区过渡表)'!B813</f>
        <v>0</v>
      </c>
      <c r="F815" s="74">
        <f>IF(C815=0,"不可比",D815/C815*100)</f>
        <v>27.978723404255319</v>
      </c>
      <c r="G815" s="92"/>
    </row>
    <row r="816" spans="1:7" s="70" customFormat="1" ht="18.75" customHeight="1">
      <c r="A816" s="71" t="s">
        <v>520</v>
      </c>
      <c r="B816" s="72">
        <v>0</v>
      </c>
      <c r="C816" s="72">
        <f>VLOOKUP(A816,[3]Sheet2!$A$1:$C$1164,3,FALSE)</f>
        <v>2</v>
      </c>
      <c r="D816" s="73">
        <v>24</v>
      </c>
      <c r="E816" s="73">
        <f>'[2]表二 (支出分县区过渡表)'!B814</f>
        <v>0</v>
      </c>
      <c r="F816" s="74">
        <f>IF(C816=0,"不可比",D816/C816*100)</f>
        <v>1200</v>
      </c>
      <c r="G816" s="92"/>
    </row>
    <row r="817" spans="1:9" s="70" customFormat="1" ht="18.75" customHeight="1">
      <c r="A817" s="71" t="s">
        <v>521</v>
      </c>
      <c r="B817" s="72">
        <v>0</v>
      </c>
      <c r="C817" s="72"/>
      <c r="D817" s="73">
        <v>2144</v>
      </c>
      <c r="E817" s="73">
        <f>'[2]表二 (支出分县区过渡表)'!B815</f>
        <v>0</v>
      </c>
      <c r="F817" s="74" t="s">
        <v>1046</v>
      </c>
      <c r="G817" s="92"/>
    </row>
    <row r="818" spans="1:9" s="70" customFormat="1" ht="18.75" customHeight="1">
      <c r="A818" s="71" t="s">
        <v>522</v>
      </c>
      <c r="B818" s="72">
        <v>0</v>
      </c>
      <c r="C818" s="72">
        <f>VLOOKUP(A818,[3]Sheet2!$A$1:$C$1164,3,FALSE)</f>
        <v>0</v>
      </c>
      <c r="D818" s="73">
        <v>48</v>
      </c>
      <c r="E818" s="73">
        <f>'[2]表二 (支出分县区过渡表)'!B816</f>
        <v>0</v>
      </c>
      <c r="F818" s="74" t="s">
        <v>1046</v>
      </c>
      <c r="G818" s="92"/>
    </row>
    <row r="819" spans="1:9" s="70" customFormat="1" ht="18.75" customHeight="1">
      <c r="A819" s="71" t="s">
        <v>523</v>
      </c>
      <c r="B819" s="72">
        <v>0</v>
      </c>
      <c r="C819" s="72">
        <f>VLOOKUP(A819,[3]Sheet2!$A$1:$C$1164,3,FALSE)</f>
        <v>23</v>
      </c>
      <c r="D819" s="73">
        <v>16</v>
      </c>
      <c r="E819" s="73">
        <f>'[2]表二 (支出分县区过渡表)'!B817</f>
        <v>0</v>
      </c>
      <c r="F819" s="74">
        <f>IF(C819=0,"不可比",D819/C819*100)</f>
        <v>69.565217391304344</v>
      </c>
      <c r="G819" s="92"/>
    </row>
    <row r="820" spans="1:9" s="70" customFormat="1" ht="18.75" customHeight="1">
      <c r="A820" s="71" t="s">
        <v>1186</v>
      </c>
      <c r="B820" s="72">
        <v>0</v>
      </c>
      <c r="C820" s="72">
        <f>VLOOKUP(A820,[3]Sheet2!$A$1:$C$1164,3,FALSE)</f>
        <v>400</v>
      </c>
      <c r="D820" s="73">
        <v>0</v>
      </c>
      <c r="E820" s="73">
        <f>'[2]表二 (支出分县区过渡表)'!B818</f>
        <v>1238.3800000000001</v>
      </c>
      <c r="F820" s="74" t="s">
        <v>1048</v>
      </c>
      <c r="G820" s="92"/>
    </row>
    <row r="821" spans="1:9" s="70" customFormat="1" ht="18.75" customHeight="1">
      <c r="A821" s="71" t="s">
        <v>1187</v>
      </c>
      <c r="B821" s="72">
        <v>735</v>
      </c>
      <c r="C821" s="72">
        <f>VLOOKUP(A821,[3]Sheet2!$A$1:$C$1164,3,FALSE)</f>
        <v>2265</v>
      </c>
      <c r="D821" s="73">
        <v>52</v>
      </c>
      <c r="E821" s="73">
        <f>'[2]表二 (支出分县区过渡表)'!B819</f>
        <v>2710.86</v>
      </c>
      <c r="F821" s="74">
        <f>IF(C821=0,"不可比",D821/C821*100)</f>
        <v>2.295805739514349</v>
      </c>
      <c r="G821" s="92">
        <f>(D821-B821)/B821</f>
        <v>-0.92925170068027207</v>
      </c>
    </row>
    <row r="822" spans="1:9" s="70" customFormat="1" ht="18.75" customHeight="1">
      <c r="A822" s="71" t="s">
        <v>1188</v>
      </c>
      <c r="B822" s="72">
        <v>48</v>
      </c>
      <c r="C822" s="72">
        <v>3542</v>
      </c>
      <c r="D822" s="73">
        <f>SUM(D823:D846)</f>
        <v>2271</v>
      </c>
      <c r="E822" s="73">
        <f>'[2]表二 (支出分县区过渡表)'!B820</f>
        <v>1485.92</v>
      </c>
      <c r="F822" s="74">
        <f>IF(C822=0,"不可比",D822/C822*100)</f>
        <v>64.116318464144555</v>
      </c>
      <c r="G822" s="92">
        <f>(D822-B822)/B822</f>
        <v>46.3125</v>
      </c>
      <c r="I822" s="75"/>
    </row>
    <row r="823" spans="1:9" s="70" customFormat="1" ht="18.75" customHeight="1">
      <c r="A823" s="71" t="s">
        <v>491</v>
      </c>
      <c r="B823" s="72">
        <v>0</v>
      </c>
      <c r="C823" s="72">
        <v>1350</v>
      </c>
      <c r="D823" s="73">
        <v>556</v>
      </c>
      <c r="E823" s="73">
        <f>'[2]表二 (支出分县区过渡表)'!B821</f>
        <v>0</v>
      </c>
      <c r="F823" s="74">
        <f>IF(C823=0,"不可比",D823/C823*100)</f>
        <v>41.185185185185183</v>
      </c>
      <c r="G823" s="92"/>
    </row>
    <row r="824" spans="1:9" s="70" customFormat="1" ht="18.75" customHeight="1">
      <c r="A824" s="71" t="s">
        <v>492</v>
      </c>
      <c r="B824" s="72">
        <v>0</v>
      </c>
      <c r="C824" s="72"/>
      <c r="D824" s="73">
        <v>0</v>
      </c>
      <c r="E824" s="73">
        <f>'[2]表二 (支出分县区过渡表)'!B822</f>
        <v>0</v>
      </c>
      <c r="F824" s="74"/>
      <c r="G824" s="92"/>
    </row>
    <row r="825" spans="1:9" s="70" customFormat="1" ht="18.75" customHeight="1">
      <c r="A825" s="71" t="s">
        <v>493</v>
      </c>
      <c r="B825" s="72">
        <v>0</v>
      </c>
      <c r="C825" s="72"/>
      <c r="D825" s="73">
        <v>0</v>
      </c>
      <c r="E825" s="73">
        <f>'[2]表二 (支出分县区过渡表)'!B823</f>
        <v>0</v>
      </c>
      <c r="F825" s="74"/>
      <c r="G825" s="92"/>
    </row>
    <row r="826" spans="1:9" s="70" customFormat="1" ht="18.75" customHeight="1">
      <c r="A826" s="71" t="s">
        <v>1189</v>
      </c>
      <c r="B826" s="72">
        <v>0</v>
      </c>
      <c r="C826" s="72">
        <f>VLOOKUP(A826,[3]Sheet2!$A$1:$C$1164,3,FALSE)</f>
        <v>0</v>
      </c>
      <c r="D826" s="73">
        <v>0</v>
      </c>
      <c r="E826" s="73">
        <f>'[2]表二 (支出分县区过渡表)'!B824</f>
        <v>425</v>
      </c>
      <c r="F826" s="74"/>
      <c r="G826" s="92"/>
    </row>
    <row r="827" spans="1:9" s="70" customFormat="1" ht="18.75" customHeight="1">
      <c r="A827" s="71" t="s">
        <v>1190</v>
      </c>
      <c r="B827" s="72">
        <v>0</v>
      </c>
      <c r="C827" s="72">
        <f>VLOOKUP(A827,[3]Sheet2!$A$1:$C$1164,3,FALSE)</f>
        <v>425</v>
      </c>
      <c r="D827" s="73">
        <v>861</v>
      </c>
      <c r="E827" s="73">
        <f>'[2]表二 (支出分县区过渡表)'!B825</f>
        <v>0</v>
      </c>
      <c r="F827" s="74">
        <f>IF(C827=0,"不可比",D827/C827*100)</f>
        <v>202.58823529411765</v>
      </c>
      <c r="G827" s="92"/>
    </row>
    <row r="828" spans="1:9" s="70" customFormat="1" ht="18.75" customHeight="1">
      <c r="A828" s="71" t="s">
        <v>1191</v>
      </c>
      <c r="B828" s="72">
        <v>0</v>
      </c>
      <c r="C828" s="72">
        <f>VLOOKUP(A828,[3]Sheet2!$A$1:$C$1164,3,FALSE)</f>
        <v>0</v>
      </c>
      <c r="D828" s="73">
        <v>0</v>
      </c>
      <c r="E828" s="73">
        <f>'[2]表二 (支出分县区过渡表)'!B826</f>
        <v>150</v>
      </c>
      <c r="F828" s="74"/>
      <c r="G828" s="92"/>
    </row>
    <row r="829" spans="1:9" s="70" customFormat="1" ht="18.75" customHeight="1">
      <c r="A829" s="71" t="s">
        <v>525</v>
      </c>
      <c r="B829" s="72">
        <v>0</v>
      </c>
      <c r="C829" s="72">
        <f>VLOOKUP(A829,[3]Sheet2!$A$1:$C$1164,3,FALSE)</f>
        <v>150</v>
      </c>
      <c r="D829" s="73">
        <v>162</v>
      </c>
      <c r="E829" s="73">
        <f>'[2]表二 (支出分县区过渡表)'!B827</f>
        <v>0</v>
      </c>
      <c r="F829" s="74">
        <f>IF(C829=0,"不可比",D829/C829*100)</f>
        <v>108</v>
      </c>
      <c r="G829" s="92"/>
    </row>
    <row r="830" spans="1:9" s="70" customFormat="1" ht="18.75" customHeight="1">
      <c r="A830" s="71" t="s">
        <v>526</v>
      </c>
      <c r="B830" s="72">
        <v>0</v>
      </c>
      <c r="C830" s="72">
        <f>VLOOKUP(A830,[3]Sheet2!$A$1:$C$1164,3,FALSE)</f>
        <v>0</v>
      </c>
      <c r="D830" s="73">
        <v>34</v>
      </c>
      <c r="E830" s="73">
        <f>'[2]表二 (支出分县区过渡表)'!B828</f>
        <v>37</v>
      </c>
      <c r="F830" s="74" t="s">
        <v>1046</v>
      </c>
      <c r="G830" s="92"/>
    </row>
    <row r="831" spans="1:9" s="70" customFormat="1" ht="18.75" customHeight="1">
      <c r="A831" s="71" t="s">
        <v>1192</v>
      </c>
      <c r="B831" s="72">
        <v>0</v>
      </c>
      <c r="C831" s="72">
        <f>VLOOKUP(A831,[3]Sheet2!$A$1:$C$1164,3,FALSE)</f>
        <v>37</v>
      </c>
      <c r="D831" s="73">
        <v>162</v>
      </c>
      <c r="E831" s="73">
        <f>'[2]表二 (支出分县区过渡表)'!B829</f>
        <v>0</v>
      </c>
      <c r="F831" s="74">
        <f>IF(C831=0,"不可比",D831/C831*100)</f>
        <v>437.83783783783781</v>
      </c>
      <c r="G831" s="92"/>
    </row>
    <row r="832" spans="1:9" s="75" customFormat="1" ht="18.75" customHeight="1">
      <c r="A832" s="71" t="s">
        <v>527</v>
      </c>
      <c r="B832" s="72">
        <v>0</v>
      </c>
      <c r="C832" s="72">
        <f>VLOOKUP(A832,[3]Sheet2!$A$1:$C$1164,3,FALSE)</f>
        <v>0</v>
      </c>
      <c r="D832" s="73">
        <v>303</v>
      </c>
      <c r="E832" s="73">
        <f>'[2]表二 (支出分县区过渡表)'!B830</f>
        <v>0</v>
      </c>
      <c r="F832" s="74" t="s">
        <v>1046</v>
      </c>
      <c r="G832" s="92"/>
      <c r="I832" s="70"/>
    </row>
    <row r="833" spans="1:7" s="70" customFormat="1" ht="18.75" customHeight="1">
      <c r="A833" s="71" t="s">
        <v>528</v>
      </c>
      <c r="B833" s="72">
        <v>0</v>
      </c>
      <c r="C833" s="72">
        <f>VLOOKUP(A833,[3]Sheet2!$A$1:$C$1164,3,FALSE)</f>
        <v>0</v>
      </c>
      <c r="D833" s="73">
        <v>0</v>
      </c>
      <c r="E833" s="73">
        <f>'[2]表二 (支出分县区过渡表)'!B831</f>
        <v>13</v>
      </c>
      <c r="F833" s="74"/>
      <c r="G833" s="92"/>
    </row>
    <row r="834" spans="1:7" s="70" customFormat="1" ht="18.75" customHeight="1">
      <c r="A834" s="71" t="s">
        <v>1193</v>
      </c>
      <c r="B834" s="72">
        <v>0</v>
      </c>
      <c r="C834" s="72">
        <f>VLOOKUP(A834,[3]Sheet2!$A$1:$C$1164,3,FALSE)</f>
        <v>13</v>
      </c>
      <c r="D834" s="73">
        <v>42</v>
      </c>
      <c r="E834" s="73">
        <f>'[2]表二 (支出分县区过渡表)'!B832</f>
        <v>0</v>
      </c>
      <c r="F834" s="74">
        <f>IF(C834=0,"不可比",D834/C834*100)</f>
        <v>323.07692307692309</v>
      </c>
      <c r="G834" s="92"/>
    </row>
    <row r="835" spans="1:7" s="70" customFormat="1" ht="18.75" customHeight="1">
      <c r="A835" s="71" t="s">
        <v>529</v>
      </c>
      <c r="B835" s="72">
        <v>0</v>
      </c>
      <c r="C835" s="72"/>
      <c r="D835" s="73">
        <v>0</v>
      </c>
      <c r="E835" s="73">
        <f>'[2]表二 (支出分县区过渡表)'!B833</f>
        <v>0</v>
      </c>
      <c r="F835" s="74"/>
      <c r="G835" s="92"/>
    </row>
    <row r="836" spans="1:7" s="70" customFormat="1" ht="18.75" customHeight="1">
      <c r="A836" s="71" t="s">
        <v>1194</v>
      </c>
      <c r="B836" s="72">
        <v>0</v>
      </c>
      <c r="C836" s="72"/>
      <c r="D836" s="73">
        <v>0</v>
      </c>
      <c r="E836" s="73">
        <f>'[2]表二 (支出分县区过渡表)'!B834</f>
        <v>0</v>
      </c>
      <c r="F836" s="74"/>
      <c r="G836" s="92"/>
    </row>
    <row r="837" spans="1:7" s="70" customFormat="1" ht="18.75" customHeight="1">
      <c r="A837" s="71" t="s">
        <v>1195</v>
      </c>
      <c r="B837" s="72">
        <v>0</v>
      </c>
      <c r="C837" s="72"/>
      <c r="D837" s="73">
        <v>0</v>
      </c>
      <c r="E837" s="73">
        <f>'[2]表二 (支出分县区过渡表)'!B835</f>
        <v>0</v>
      </c>
      <c r="F837" s="74"/>
      <c r="G837" s="92"/>
    </row>
    <row r="838" spans="1:7" s="70" customFormat="1" ht="18.75" customHeight="1">
      <c r="A838" s="71" t="s">
        <v>530</v>
      </c>
      <c r="B838" s="72">
        <v>0</v>
      </c>
      <c r="C838" s="72"/>
      <c r="D838" s="73">
        <v>0</v>
      </c>
      <c r="E838" s="73">
        <f>'[2]表二 (支出分县区过渡表)'!B836</f>
        <v>0</v>
      </c>
      <c r="F838" s="74"/>
      <c r="G838" s="92"/>
    </row>
    <row r="839" spans="1:7" s="70" customFormat="1" ht="18.75" customHeight="1">
      <c r="A839" s="71" t="s">
        <v>531</v>
      </c>
      <c r="B839" s="72">
        <v>0</v>
      </c>
      <c r="C839" s="72"/>
      <c r="D839" s="73">
        <v>0</v>
      </c>
      <c r="E839" s="73">
        <f>'[2]表二 (支出分县区过渡表)'!B837</f>
        <v>83</v>
      </c>
      <c r="F839" s="74"/>
      <c r="G839" s="92"/>
    </row>
    <row r="840" spans="1:7" s="70" customFormat="1" ht="18.75" customHeight="1">
      <c r="A840" s="71" t="s">
        <v>1196</v>
      </c>
      <c r="B840" s="72">
        <v>0</v>
      </c>
      <c r="C840" s="72">
        <f>VLOOKUP(A840,[3]Sheet2!$A$1:$C$1164,3,FALSE)</f>
        <v>83</v>
      </c>
      <c r="D840" s="73">
        <v>0</v>
      </c>
      <c r="E840" s="73">
        <f>'[2]表二 (支出分县区过渡表)'!B838</f>
        <v>0</v>
      </c>
      <c r="F840" s="74" t="s">
        <v>1048</v>
      </c>
      <c r="G840" s="92"/>
    </row>
    <row r="841" spans="1:7" s="70" customFormat="1" ht="18.75" customHeight="1">
      <c r="A841" s="71" t="s">
        <v>532</v>
      </c>
      <c r="B841" s="72">
        <v>0</v>
      </c>
      <c r="C841" s="72">
        <f>VLOOKUP(A841,[3]Sheet2!$A$1:$C$1164,3,FALSE)</f>
        <v>0</v>
      </c>
      <c r="D841" s="73">
        <v>0</v>
      </c>
      <c r="E841" s="73">
        <f>'[2]表二 (支出分县区过渡表)'!B839</f>
        <v>70</v>
      </c>
      <c r="F841" s="74"/>
      <c r="G841" s="92"/>
    </row>
    <row r="842" spans="1:7" s="70" customFormat="1" ht="18.75" customHeight="1">
      <c r="A842" s="71" t="s">
        <v>1197</v>
      </c>
      <c r="B842" s="72">
        <v>0</v>
      </c>
      <c r="C842" s="72">
        <f>VLOOKUP(A842,[3]Sheet2!$A$1:$C$1164,3,FALSE)</f>
        <v>70</v>
      </c>
      <c r="D842" s="73">
        <v>0</v>
      </c>
      <c r="E842" s="73">
        <f>'[2]表二 (支出分县区过渡表)'!B840</f>
        <v>0</v>
      </c>
      <c r="F842" s="74" t="s">
        <v>1048</v>
      </c>
      <c r="G842" s="92"/>
    </row>
    <row r="843" spans="1:7" s="70" customFormat="1" ht="18.75" customHeight="1">
      <c r="A843" s="71" t="s">
        <v>1198</v>
      </c>
      <c r="B843" s="72">
        <v>0</v>
      </c>
      <c r="C843" s="72">
        <f>VLOOKUP(A843,[3]Sheet2!$A$1:$C$1164,3,FALSE)</f>
        <v>0</v>
      </c>
      <c r="D843" s="73">
        <v>19</v>
      </c>
      <c r="E843" s="73">
        <f>'[2]表二 (支出分县区过渡表)'!B841</f>
        <v>0</v>
      </c>
      <c r="F843" s="74" t="s">
        <v>1046</v>
      </c>
      <c r="G843" s="92"/>
    </row>
    <row r="844" spans="1:7" s="70" customFormat="1" ht="18.75" customHeight="1">
      <c r="A844" s="71" t="s">
        <v>1199</v>
      </c>
      <c r="B844" s="102">
        <v>0</v>
      </c>
      <c r="C844" s="72">
        <f>VLOOKUP(A844,[3]Sheet2!$A$1:$C$1164,3,FALSE)</f>
        <v>0</v>
      </c>
      <c r="D844" s="73">
        <v>0</v>
      </c>
      <c r="E844" s="73">
        <f>'[2]表二 (支出分县区过渡表)'!B842</f>
        <v>0</v>
      </c>
      <c r="F844" s="74"/>
      <c r="G844" s="92"/>
    </row>
    <row r="845" spans="1:7" s="70" customFormat="1" ht="18.75" customHeight="1">
      <c r="A845" s="71" t="s">
        <v>1179</v>
      </c>
      <c r="B845" s="72">
        <v>0</v>
      </c>
      <c r="C845" s="72">
        <f>VLOOKUP(A845,[3]Sheet2!$A$1:$C$1164,3,FALSE)</f>
        <v>0</v>
      </c>
      <c r="D845" s="73">
        <v>0</v>
      </c>
      <c r="E845" s="73">
        <f>'[2]表二 (支出分县区过渡表)'!B843</f>
        <v>446.94</v>
      </c>
      <c r="F845" s="74"/>
      <c r="G845" s="92"/>
    </row>
    <row r="846" spans="1:7" s="70" customFormat="1" ht="18.75" customHeight="1">
      <c r="A846" s="71" t="s">
        <v>1200</v>
      </c>
      <c r="B846" s="72">
        <v>19</v>
      </c>
      <c r="C846" s="72">
        <f>VLOOKUP(A846,[3]Sheet2!$A$1:$C$1164,3,FALSE)</f>
        <v>1414</v>
      </c>
      <c r="D846" s="73">
        <v>132</v>
      </c>
      <c r="E846" s="73">
        <f>'[2]表二 (支出分县区过渡表)'!B844</f>
        <v>2813.47</v>
      </c>
      <c r="F846" s="74">
        <f>IF(C846=0,"不可比",D846/C846*100)</f>
        <v>9.3352192362093351</v>
      </c>
      <c r="G846" s="92">
        <f>(D846-B846)/B846</f>
        <v>5.9473684210526319</v>
      </c>
    </row>
    <row r="847" spans="1:7" s="70" customFormat="1" ht="18.75" customHeight="1">
      <c r="A847" s="103" t="s">
        <v>1201</v>
      </c>
      <c r="B847" s="72">
        <v>19</v>
      </c>
      <c r="C847" s="72">
        <v>1471</v>
      </c>
      <c r="D847" s="73">
        <f>SUM(D848:D874)</f>
        <v>2250</v>
      </c>
      <c r="E847" s="73">
        <f>'[2]表二 (支出分县区过渡表)'!B845</f>
        <v>757.64</v>
      </c>
      <c r="F847" s="74">
        <f>IF(C847=0,"不可比",D847/C847*100)</f>
        <v>152.9571719918423</v>
      </c>
      <c r="G847" s="92">
        <f>(D847-B847)/B847</f>
        <v>117.42105263157895</v>
      </c>
    </row>
    <row r="848" spans="1:7" s="70" customFormat="1" ht="18.75" customHeight="1">
      <c r="A848" s="71" t="s">
        <v>491</v>
      </c>
      <c r="B848" s="72">
        <v>0</v>
      </c>
      <c r="C848" s="72">
        <v>312</v>
      </c>
      <c r="D848" s="73">
        <v>467</v>
      </c>
      <c r="E848" s="73">
        <f>'[2]表二 (支出分县区过渡表)'!B846</f>
        <v>3</v>
      </c>
      <c r="F848" s="74">
        <f>IF(C848=0,"不可比",D848/C848*100)</f>
        <v>149.67948717948718</v>
      </c>
      <c r="G848" s="92"/>
    </row>
    <row r="849" spans="1:7" s="70" customFormat="1" ht="18.75" customHeight="1">
      <c r="A849" s="71" t="s">
        <v>492</v>
      </c>
      <c r="B849" s="72">
        <v>0</v>
      </c>
      <c r="C849" s="72"/>
      <c r="D849" s="73">
        <v>3</v>
      </c>
      <c r="E849" s="73">
        <f>'[2]表二 (支出分县区过渡表)'!B847</f>
        <v>0</v>
      </c>
      <c r="F849" s="74" t="s">
        <v>1046</v>
      </c>
      <c r="G849" s="92"/>
    </row>
    <row r="850" spans="1:7" s="70" customFormat="1" ht="18.75" customHeight="1">
      <c r="A850" s="71" t="s">
        <v>493</v>
      </c>
      <c r="B850" s="72">
        <v>0</v>
      </c>
      <c r="C850" s="72"/>
      <c r="D850" s="73">
        <v>0</v>
      </c>
      <c r="E850" s="73">
        <f>'[2]表二 (支出分县区过渡表)'!B848</f>
        <v>0</v>
      </c>
      <c r="F850" s="74"/>
      <c r="G850" s="92"/>
    </row>
    <row r="851" spans="1:7" s="70" customFormat="1" ht="18.75" customHeight="1">
      <c r="A851" s="71" t="s">
        <v>534</v>
      </c>
      <c r="B851" s="72">
        <v>0</v>
      </c>
      <c r="C851" s="72">
        <f>VLOOKUP(A851,[3]Sheet2!$A$1:$C$1164,3,FALSE)</f>
        <v>0</v>
      </c>
      <c r="D851" s="73">
        <v>0</v>
      </c>
      <c r="E851" s="73">
        <f>'[2]表二 (支出分县区过渡表)'!B849</f>
        <v>20</v>
      </c>
      <c r="F851" s="74"/>
      <c r="G851" s="92"/>
    </row>
    <row r="852" spans="1:7" s="70" customFormat="1" ht="18.75" customHeight="1">
      <c r="A852" s="71" t="s">
        <v>535</v>
      </c>
      <c r="B852" s="72">
        <v>0</v>
      </c>
      <c r="C852" s="72">
        <f>VLOOKUP(A852,[3]Sheet2!$A$1:$C$1164,3,FALSE)</f>
        <v>0</v>
      </c>
      <c r="D852" s="73">
        <v>20</v>
      </c>
      <c r="E852" s="73">
        <f>'[2]表二 (支出分县区过渡表)'!B850</f>
        <v>6</v>
      </c>
      <c r="F852" s="74" t="s">
        <v>1046</v>
      </c>
      <c r="G852" s="92"/>
    </row>
    <row r="853" spans="1:7" s="70" customFormat="1" ht="18.75" customHeight="1">
      <c r="A853" s="71" t="s">
        <v>536</v>
      </c>
      <c r="B853" s="72">
        <v>0</v>
      </c>
      <c r="C853" s="72">
        <f>VLOOKUP(A853,[3]Sheet2!$A$1:$C$1164,3,FALSE)</f>
        <v>0</v>
      </c>
      <c r="D853" s="73">
        <v>6</v>
      </c>
      <c r="E853" s="73">
        <f>'[2]表二 (支出分县区过渡表)'!B851</f>
        <v>0</v>
      </c>
      <c r="F853" s="74" t="s">
        <v>1046</v>
      </c>
      <c r="G853" s="92"/>
    </row>
    <row r="854" spans="1:7" s="70" customFormat="1" ht="18.75" customHeight="1">
      <c r="A854" s="71" t="s">
        <v>537</v>
      </c>
      <c r="B854" s="72">
        <v>0</v>
      </c>
      <c r="C854" s="72">
        <f>VLOOKUP(A854,[3]Sheet2!$A$1:$C$1164,3,FALSE)</f>
        <v>0</v>
      </c>
      <c r="D854" s="73">
        <v>0</v>
      </c>
      <c r="E854" s="73">
        <f>'[2]表二 (支出分县区过渡表)'!B852</f>
        <v>0</v>
      </c>
      <c r="F854" s="74"/>
      <c r="G854" s="92"/>
    </row>
    <row r="855" spans="1:7" s="70" customFormat="1" ht="18.75" customHeight="1">
      <c r="A855" s="71" t="s">
        <v>538</v>
      </c>
      <c r="B855" s="72">
        <v>0</v>
      </c>
      <c r="C855" s="72">
        <f>VLOOKUP(A855,[3]Sheet2!$A$1:$C$1164,3,FALSE)</f>
        <v>0</v>
      </c>
      <c r="D855" s="73">
        <v>0</v>
      </c>
      <c r="E855" s="73">
        <f>'[2]表二 (支出分县区过渡表)'!B853</f>
        <v>0</v>
      </c>
      <c r="F855" s="74"/>
      <c r="G855" s="92"/>
    </row>
    <row r="856" spans="1:7" s="70" customFormat="1" ht="18.75" customHeight="1">
      <c r="A856" s="71" t="s">
        <v>539</v>
      </c>
      <c r="B856" s="72">
        <v>0</v>
      </c>
      <c r="C856" s="72">
        <f>VLOOKUP(A856,[3]Sheet2!$A$1:$C$1164,3,FALSE)</f>
        <v>0</v>
      </c>
      <c r="D856" s="73">
        <v>0</v>
      </c>
      <c r="E856" s="73">
        <f>'[2]表二 (支出分县区过渡表)'!B854</f>
        <v>161</v>
      </c>
      <c r="F856" s="74"/>
      <c r="G856" s="92"/>
    </row>
    <row r="857" spans="1:7" s="70" customFormat="1" ht="18.75" customHeight="1">
      <c r="A857" s="71" t="s">
        <v>540</v>
      </c>
      <c r="B857" s="72">
        <v>0</v>
      </c>
      <c r="C857" s="72">
        <f>VLOOKUP(A857,[3]Sheet2!$A$1:$C$1164,3,FALSE)</f>
        <v>45</v>
      </c>
      <c r="D857" s="73">
        <v>161</v>
      </c>
      <c r="E857" s="73">
        <f>'[2]表二 (支出分县区过渡表)'!B855</f>
        <v>0</v>
      </c>
      <c r="F857" s="74">
        <f>IF(C857=0,"不可比",D857/C857*100)</f>
        <v>357.77777777777777</v>
      </c>
      <c r="G857" s="92"/>
    </row>
    <row r="858" spans="1:7" s="70" customFormat="1" ht="18.75" customHeight="1">
      <c r="A858" s="71" t="s">
        <v>541</v>
      </c>
      <c r="B858" s="72">
        <v>0</v>
      </c>
      <c r="C858" s="72">
        <f>VLOOKUP(A858,[3]Sheet2!$A$1:$C$1164,3,FALSE)</f>
        <v>0</v>
      </c>
      <c r="D858" s="73">
        <v>7</v>
      </c>
      <c r="E858" s="73">
        <f>'[2]表二 (支出分县区过渡表)'!B856</f>
        <v>0</v>
      </c>
      <c r="F858" s="74" t="s">
        <v>1046</v>
      </c>
      <c r="G858" s="92"/>
    </row>
    <row r="859" spans="1:7" s="70" customFormat="1" ht="18.75" customHeight="1">
      <c r="A859" s="71" t="s">
        <v>542</v>
      </c>
      <c r="B859" s="72">
        <v>0</v>
      </c>
      <c r="C859" s="72">
        <f>VLOOKUP(A859,[3]Sheet2!$A$1:$C$1164,3,FALSE)</f>
        <v>0</v>
      </c>
      <c r="D859" s="73">
        <v>1</v>
      </c>
      <c r="E859" s="73">
        <f>'[2]表二 (支出分县区过渡表)'!B857</f>
        <v>0</v>
      </c>
      <c r="F859" s="74" t="s">
        <v>1046</v>
      </c>
      <c r="G859" s="92"/>
    </row>
    <row r="860" spans="1:7" s="70" customFormat="1" ht="18.75" customHeight="1">
      <c r="A860" s="71" t="s">
        <v>543</v>
      </c>
      <c r="B860" s="72">
        <v>0</v>
      </c>
      <c r="C860" s="72">
        <f>VLOOKUP(A860,[3]Sheet2!$A$1:$C$1164,3,FALSE)</f>
        <v>0</v>
      </c>
      <c r="D860" s="73">
        <v>0</v>
      </c>
      <c r="E860" s="73">
        <f>'[2]表二 (支出分县区过渡表)'!B858</f>
        <v>28</v>
      </c>
      <c r="F860" s="74"/>
      <c r="G860" s="92"/>
    </row>
    <row r="861" spans="1:7" s="70" customFormat="1" ht="18.75" customHeight="1">
      <c r="A861" s="71" t="s">
        <v>544</v>
      </c>
      <c r="B861" s="72">
        <v>0</v>
      </c>
      <c r="C861" s="72">
        <f>VLOOKUP(A861,[3]Sheet2!$A$1:$C$1164,3,FALSE)</f>
        <v>28</v>
      </c>
      <c r="D861" s="73">
        <v>38</v>
      </c>
      <c r="E861" s="73">
        <f>'[2]表二 (支出分县区过渡表)'!B859</f>
        <v>0</v>
      </c>
      <c r="F861" s="74">
        <f>IF(C861=0,"不可比",D861/C861*100)</f>
        <v>135.71428571428572</v>
      </c>
      <c r="G861" s="92"/>
    </row>
    <row r="862" spans="1:7" s="70" customFormat="1" ht="18.75" customHeight="1">
      <c r="A862" s="71" t="s">
        <v>545</v>
      </c>
      <c r="B862" s="72">
        <v>0</v>
      </c>
      <c r="C862" s="72">
        <f>VLOOKUP(A862,[3]Sheet2!$A$1:$C$1164,3,FALSE)</f>
        <v>0</v>
      </c>
      <c r="D862" s="73">
        <v>1</v>
      </c>
      <c r="E862" s="73">
        <f>'[2]表二 (支出分县区过渡表)'!B860</f>
        <v>71</v>
      </c>
      <c r="F862" s="74" t="s">
        <v>1046</v>
      </c>
      <c r="G862" s="92"/>
    </row>
    <row r="863" spans="1:7" s="70" customFormat="1" ht="18.75" customHeight="1">
      <c r="A863" s="71" t="s">
        <v>1202</v>
      </c>
      <c r="B863" s="72">
        <v>0</v>
      </c>
      <c r="C863" s="72">
        <f>VLOOKUP(A863,[3]Sheet2!$A$1:$C$1164,3,FALSE)</f>
        <v>71</v>
      </c>
      <c r="D863" s="73">
        <v>99</v>
      </c>
      <c r="E863" s="73">
        <f>'[2]表二 (支出分县区过渡表)'!B861</f>
        <v>0</v>
      </c>
      <c r="F863" s="74">
        <f>IF(C863=0,"不可比",D863/C863*100)</f>
        <v>139.43661971830986</v>
      </c>
      <c r="G863" s="92"/>
    </row>
    <row r="864" spans="1:7" s="70" customFormat="1" ht="18.75" customHeight="1">
      <c r="A864" s="71" t="s">
        <v>547</v>
      </c>
      <c r="B864" s="72">
        <v>0</v>
      </c>
      <c r="C864" s="72">
        <f>VLOOKUP(A864,[3]Sheet2!$A$1:$C$1164,3,FALSE)</f>
        <v>0</v>
      </c>
      <c r="D864" s="73">
        <v>0</v>
      </c>
      <c r="E864" s="73">
        <f>'[2]表二 (支出分县区过渡表)'!B862</f>
        <v>0</v>
      </c>
      <c r="F864" s="74"/>
      <c r="G864" s="92"/>
    </row>
    <row r="865" spans="1:9" s="70" customFormat="1" ht="18.75" customHeight="1">
      <c r="A865" s="71" t="s">
        <v>548</v>
      </c>
      <c r="B865" s="72">
        <v>0</v>
      </c>
      <c r="C865" s="72">
        <f>VLOOKUP(A865,[3]Sheet2!$A$1:$C$1164,3,FALSE)</f>
        <v>0</v>
      </c>
      <c r="D865" s="73">
        <v>0</v>
      </c>
      <c r="E865" s="73">
        <f>'[2]表二 (支出分县区过渡表)'!B863</f>
        <v>0</v>
      </c>
      <c r="F865" s="74"/>
      <c r="G865" s="92"/>
    </row>
    <row r="866" spans="1:9" s="70" customFormat="1" ht="18.75" customHeight="1">
      <c r="A866" s="71" t="s">
        <v>549</v>
      </c>
      <c r="B866" s="72">
        <v>0</v>
      </c>
      <c r="C866" s="72">
        <f>VLOOKUP(A866,[3]Sheet2!$A$1:$C$1164,3,FALSE)</f>
        <v>0</v>
      </c>
      <c r="D866" s="73">
        <v>0</v>
      </c>
      <c r="E866" s="73">
        <f>'[2]表二 (支出分县区过渡表)'!B864</f>
        <v>945</v>
      </c>
      <c r="F866" s="74"/>
      <c r="G866" s="92"/>
    </row>
    <row r="867" spans="1:9" s="70" customFormat="1" ht="18.75" customHeight="1">
      <c r="A867" s="71" t="s">
        <v>550</v>
      </c>
      <c r="B867" s="72">
        <v>0</v>
      </c>
      <c r="C867" s="72">
        <f>VLOOKUP(A867,[3]Sheet2!$A$1:$C$1164,3,FALSE)</f>
        <v>111</v>
      </c>
      <c r="D867" s="73">
        <v>949</v>
      </c>
      <c r="E867" s="73">
        <f>'[2]表二 (支出分县区过渡表)'!B865</f>
        <v>0</v>
      </c>
      <c r="F867" s="74">
        <f>IF(C867=0,"不可比",D867/C867*100)</f>
        <v>854.95495495495493</v>
      </c>
      <c r="G867" s="92"/>
    </row>
    <row r="868" spans="1:9" s="70" customFormat="1" ht="18.75" customHeight="1">
      <c r="A868" s="71" t="s">
        <v>551</v>
      </c>
      <c r="B868" s="72">
        <v>0</v>
      </c>
      <c r="C868" s="72">
        <f>VLOOKUP(A868,[3]Sheet2!$A$1:$C$1164,3,FALSE)</f>
        <v>0</v>
      </c>
      <c r="D868" s="73">
        <v>1</v>
      </c>
      <c r="E868" s="73">
        <f>'[2]表二 (支出分县区过渡表)'!B866</f>
        <v>0</v>
      </c>
      <c r="F868" s="74" t="s">
        <v>1046</v>
      </c>
      <c r="G868" s="92"/>
    </row>
    <row r="869" spans="1:9" s="70" customFormat="1" ht="18.75" customHeight="1">
      <c r="A869" s="71" t="s">
        <v>530</v>
      </c>
      <c r="B869" s="72">
        <v>0</v>
      </c>
      <c r="C869" s="72"/>
      <c r="D869" s="73">
        <v>0</v>
      </c>
      <c r="E869" s="73">
        <f>'[2]表二 (支出分县区过渡表)'!B867</f>
        <v>0</v>
      </c>
      <c r="F869" s="74"/>
      <c r="G869" s="92"/>
    </row>
    <row r="870" spans="1:9" s="70" customFormat="1" ht="18.75" customHeight="1">
      <c r="A870" s="71" t="s">
        <v>552</v>
      </c>
      <c r="B870" s="72">
        <v>0</v>
      </c>
      <c r="C870" s="72">
        <f>VLOOKUP(A870,[3]Sheet2!$A$1:$C$1164,3,FALSE)</f>
        <v>0</v>
      </c>
      <c r="D870" s="73">
        <v>0</v>
      </c>
      <c r="E870" s="73">
        <f>'[2]表二 (支出分县区过渡表)'!B868</f>
        <v>0</v>
      </c>
      <c r="F870" s="74"/>
      <c r="G870" s="92"/>
    </row>
    <row r="871" spans="1:9" s="70" customFormat="1" ht="18.75" customHeight="1">
      <c r="A871" s="71" t="s">
        <v>553</v>
      </c>
      <c r="B871" s="72">
        <v>0</v>
      </c>
      <c r="C871" s="72">
        <f>VLOOKUP(A871,[3]Sheet2!$A$1:$C$1164,3,FALSE)</f>
        <v>0</v>
      </c>
      <c r="D871" s="73">
        <v>64</v>
      </c>
      <c r="E871" s="73">
        <f>'[2]表二 (支出分县区过渡表)'!B869</f>
        <v>0</v>
      </c>
      <c r="F871" s="74" t="s">
        <v>1046</v>
      </c>
      <c r="G871" s="92"/>
    </row>
    <row r="872" spans="1:9" s="70" customFormat="1" ht="18.75" customHeight="1">
      <c r="A872" s="71" t="s">
        <v>556</v>
      </c>
      <c r="B872" s="102">
        <v>0</v>
      </c>
      <c r="C872" s="72">
        <f>VLOOKUP(A872,[3]Sheet2!$A$1:$C$1164,3,FALSE)</f>
        <v>0</v>
      </c>
      <c r="D872" s="73">
        <v>0</v>
      </c>
      <c r="E872" s="73">
        <f>'[2]表二 (支出分县区过渡表)'!B870</f>
        <v>0</v>
      </c>
      <c r="F872" s="74"/>
      <c r="G872" s="92"/>
    </row>
    <row r="873" spans="1:9" s="70" customFormat="1" ht="18.75" customHeight="1">
      <c r="A873" s="71" t="s">
        <v>1203</v>
      </c>
      <c r="B873" s="72">
        <v>0</v>
      </c>
      <c r="C873" s="72"/>
      <c r="D873" s="73">
        <v>0</v>
      </c>
      <c r="E873" s="73">
        <f>'[2]表二 (支出分县区过渡表)'!B871</f>
        <v>821.83</v>
      </c>
      <c r="F873" s="74"/>
      <c r="G873" s="92"/>
    </row>
    <row r="874" spans="1:9" s="70" customFormat="1" ht="18.75" customHeight="1">
      <c r="A874" s="71" t="s">
        <v>554</v>
      </c>
      <c r="B874" s="72">
        <v>0</v>
      </c>
      <c r="C874" s="72">
        <f>VLOOKUP(A874,[3]Sheet2!$A$1:$C$1164,3,FALSE)</f>
        <v>904</v>
      </c>
      <c r="D874" s="73">
        <v>433</v>
      </c>
      <c r="E874" s="73">
        <f>'[2]表二 (支出分县区过渡表)'!B872</f>
        <v>12728.15</v>
      </c>
      <c r="F874" s="74">
        <f>IF(C874=0,"不可比",D874/C874*100)</f>
        <v>47.898230088495573</v>
      </c>
      <c r="G874" s="92"/>
      <c r="I874" s="75"/>
    </row>
    <row r="875" spans="1:9" s="70" customFormat="1" ht="18.75" customHeight="1">
      <c r="A875" s="103" t="s">
        <v>1204</v>
      </c>
      <c r="B875" s="102">
        <v>11647</v>
      </c>
      <c r="C875" s="72">
        <v>13578</v>
      </c>
      <c r="D875" s="73">
        <f>SUM(D876:D885)</f>
        <v>11719</v>
      </c>
      <c r="E875" s="73">
        <f>'[2]表二 (支出分县区过渡表)'!B873</f>
        <v>137.15</v>
      </c>
      <c r="F875" s="74">
        <f>IF(C875=0,"不可比",D875/C875*100)</f>
        <v>86.308734717926058</v>
      </c>
      <c r="G875" s="92">
        <f>(D875-B875)/B875</f>
        <v>6.1818494032798146E-3</v>
      </c>
      <c r="I875" s="75"/>
    </row>
    <row r="876" spans="1:9" s="70" customFormat="1" ht="18.75" customHeight="1">
      <c r="A876" s="71" t="s">
        <v>491</v>
      </c>
      <c r="B876" s="102">
        <v>151</v>
      </c>
      <c r="C876" s="72">
        <v>112</v>
      </c>
      <c r="D876" s="73">
        <v>137</v>
      </c>
      <c r="E876" s="73">
        <f>'[2]表二 (支出分县区过渡表)'!B874</f>
        <v>0</v>
      </c>
      <c r="F876" s="74">
        <f>IF(C876=0,"不可比",D876/C876*100)</f>
        <v>122.32142857142858</v>
      </c>
      <c r="G876" s="92">
        <f>(D876-B876)/B876</f>
        <v>-9.2715231788079472E-2</v>
      </c>
    </row>
    <row r="877" spans="1:9" s="70" customFormat="1" ht="18.75" customHeight="1">
      <c r="A877" s="71" t="s">
        <v>492</v>
      </c>
      <c r="B877" s="72">
        <v>0</v>
      </c>
      <c r="C877" s="72"/>
      <c r="D877" s="73">
        <v>0</v>
      </c>
      <c r="E877" s="73">
        <f>'[2]表二 (支出分县区过渡表)'!B875</f>
        <v>0</v>
      </c>
      <c r="F877" s="74"/>
      <c r="G877" s="92"/>
    </row>
    <row r="878" spans="1:9" s="70" customFormat="1" ht="18.75" customHeight="1">
      <c r="A878" s="71" t="s">
        <v>493</v>
      </c>
      <c r="B878" s="72">
        <v>0</v>
      </c>
      <c r="C878" s="72">
        <v>0</v>
      </c>
      <c r="D878" s="73">
        <v>0</v>
      </c>
      <c r="E878" s="73">
        <f>'[2]表二 (支出分县区过渡表)'!B876</f>
        <v>0</v>
      </c>
      <c r="F878" s="74"/>
      <c r="G878" s="92"/>
    </row>
    <row r="879" spans="1:9" s="70" customFormat="1" ht="18.75" customHeight="1">
      <c r="A879" s="71" t="s">
        <v>564</v>
      </c>
      <c r="B879" s="72">
        <v>6</v>
      </c>
      <c r="C879" s="72">
        <f>VLOOKUP(A879,[3]Sheet2!$A$1:$C$1164,3,FALSE)</f>
        <v>0</v>
      </c>
      <c r="D879" s="73">
        <v>32</v>
      </c>
      <c r="E879" s="73">
        <f>'[2]表二 (支出分县区过渡表)'!B877</f>
        <v>0</v>
      </c>
      <c r="F879" s="74" t="s">
        <v>1046</v>
      </c>
      <c r="G879" s="92">
        <f>(D879-B879)/B879</f>
        <v>4.333333333333333</v>
      </c>
    </row>
    <row r="880" spans="1:9" s="70" customFormat="1" ht="18.75" customHeight="1">
      <c r="A880" s="71" t="s">
        <v>565</v>
      </c>
      <c r="B880" s="72">
        <v>0</v>
      </c>
      <c r="C880" s="72">
        <f>VLOOKUP(A880,[3]Sheet2!$A$1:$C$1164,3,FALSE)</f>
        <v>0</v>
      </c>
      <c r="D880" s="73">
        <v>0</v>
      </c>
      <c r="E880" s="73">
        <f>'[2]表二 (支出分县区过渡表)'!B878</f>
        <v>0</v>
      </c>
      <c r="F880" s="74"/>
      <c r="G880" s="92"/>
    </row>
    <row r="881" spans="1:9" s="70" customFormat="1" ht="18.75" customHeight="1">
      <c r="A881" s="71" t="s">
        <v>566</v>
      </c>
      <c r="B881" s="72">
        <v>0</v>
      </c>
      <c r="C881" s="72">
        <f>VLOOKUP(A881,[3]Sheet2!$A$1:$C$1164,3,FALSE)</f>
        <v>0</v>
      </c>
      <c r="D881" s="73">
        <v>0</v>
      </c>
      <c r="E881" s="73">
        <f>'[2]表二 (支出分县区过渡表)'!B879</f>
        <v>0</v>
      </c>
      <c r="F881" s="74"/>
      <c r="G881" s="92"/>
    </row>
    <row r="882" spans="1:9" s="70" customFormat="1" ht="18.75" customHeight="1">
      <c r="A882" s="71" t="s">
        <v>567</v>
      </c>
      <c r="B882" s="72">
        <v>0</v>
      </c>
      <c r="C882" s="72">
        <f>VLOOKUP(A882,[3]Sheet2!$A$1:$C$1164,3,FALSE)</f>
        <v>0</v>
      </c>
      <c r="D882" s="73">
        <v>0</v>
      </c>
      <c r="E882" s="73">
        <f>'[2]表二 (支出分县区过渡表)'!B880</f>
        <v>0</v>
      </c>
      <c r="F882" s="74"/>
      <c r="G882" s="92"/>
    </row>
    <row r="883" spans="1:9" s="70" customFormat="1" ht="18.75" customHeight="1">
      <c r="A883" s="71" t="s">
        <v>1205</v>
      </c>
      <c r="B883" s="72"/>
      <c r="C883" s="72">
        <f>VLOOKUP(A883,[3]Sheet2!$A$1:$C$1164,3,FALSE)</f>
        <v>0</v>
      </c>
      <c r="D883" s="73">
        <v>0</v>
      </c>
      <c r="E883" s="73">
        <f>'[2]表二 (支出分县区过渡表)'!B881</f>
        <v>50</v>
      </c>
      <c r="F883" s="74"/>
      <c r="G883" s="92"/>
    </row>
    <row r="884" spans="1:9" s="75" customFormat="1" ht="18.75" customHeight="1">
      <c r="A884" s="71" t="s">
        <v>568</v>
      </c>
      <c r="B884" s="105">
        <v>20</v>
      </c>
      <c r="C884" s="72">
        <f>VLOOKUP(A884,[3]Sheet2!$A$1:$C$1164,3,FALSE)</f>
        <v>0</v>
      </c>
      <c r="D884" s="73">
        <v>0</v>
      </c>
      <c r="E884" s="73">
        <f>'[2]表二 (支出分县区过渡表)'!B882</f>
        <v>12541</v>
      </c>
      <c r="F884" s="74"/>
      <c r="G884" s="92">
        <f>(D884-B884)/B884</f>
        <v>-1</v>
      </c>
      <c r="I884" s="70"/>
    </row>
    <row r="885" spans="1:9" s="75" customFormat="1" ht="18.75" customHeight="1">
      <c r="A885" s="71" t="s">
        <v>569</v>
      </c>
      <c r="B885" s="72">
        <v>11470</v>
      </c>
      <c r="C885" s="72">
        <f>VLOOKUP(A885,[3]Sheet2!$A$1:$C$1164,3,FALSE)</f>
        <v>13466</v>
      </c>
      <c r="D885" s="73">
        <v>11550</v>
      </c>
      <c r="E885" s="73">
        <f>'[2]表二 (支出分县区过渡表)'!B883</f>
        <v>3802.26</v>
      </c>
      <c r="F885" s="74">
        <f>IF(C885=0,"不可比",D885/C885*100)</f>
        <v>85.771572850141098</v>
      </c>
      <c r="G885" s="92">
        <f>(D885-B885)/B885</f>
        <v>6.9747166521360072E-3</v>
      </c>
      <c r="I885" s="70"/>
    </row>
    <row r="886" spans="1:9" s="70" customFormat="1" ht="18.75" customHeight="1">
      <c r="A886" s="103" t="s">
        <v>1206</v>
      </c>
      <c r="B886" s="72">
        <v>96</v>
      </c>
      <c r="C886" s="72">
        <v>2092</v>
      </c>
      <c r="D886" s="73">
        <f>SUM(D887:D892)</f>
        <v>4326</v>
      </c>
      <c r="E886" s="73">
        <f>'[2]表二 (支出分县区过渡表)'!B884</f>
        <v>1788</v>
      </c>
      <c r="F886" s="74">
        <f>IF(C886=0,"不可比",D886/C886*100)</f>
        <v>206.78776290630972</v>
      </c>
      <c r="G886" s="92">
        <f>(D886-B886)/B886</f>
        <v>44.0625</v>
      </c>
    </row>
    <row r="887" spans="1:9" s="70" customFormat="1" ht="18.75" customHeight="1">
      <c r="A887" s="103" t="s">
        <v>1207</v>
      </c>
      <c r="B887" s="72">
        <v>96</v>
      </c>
      <c r="C887" s="72">
        <v>218</v>
      </c>
      <c r="D887" s="73">
        <v>1785</v>
      </c>
      <c r="E887" s="73">
        <f>'[2]表二 (支出分县区过渡表)'!B885</f>
        <v>0</v>
      </c>
      <c r="F887" s="74">
        <f>IF(C887=0,"不可比",D887/C887*100)</f>
        <v>818.80733944954136</v>
      </c>
      <c r="G887" s="92">
        <f>(D887-B887)/B887</f>
        <v>17.59375</v>
      </c>
    </row>
    <row r="888" spans="1:9" s="70" customFormat="1" ht="18.75" customHeight="1">
      <c r="A888" s="71" t="s">
        <v>576</v>
      </c>
      <c r="B888" s="72"/>
      <c r="C888" s="72">
        <f>VLOOKUP(A888,[3]Sheet2!$A$1:$C$1164,3,FALSE)</f>
        <v>0</v>
      </c>
      <c r="D888" s="73">
        <v>0</v>
      </c>
      <c r="E888" s="73">
        <f>'[2]表二 (支出分县区过渡表)'!B886</f>
        <v>2014.26</v>
      </c>
      <c r="F888" s="74"/>
      <c r="G888" s="92"/>
    </row>
    <row r="889" spans="1:9" s="70" customFormat="1" ht="18.75" customHeight="1">
      <c r="A889" s="71" t="s">
        <v>577</v>
      </c>
      <c r="B889" s="72"/>
      <c r="C889" s="72">
        <f>VLOOKUP(A889,[3]Sheet2!$A$1:$C$1164,3,FALSE)</f>
        <v>1874</v>
      </c>
      <c r="D889" s="73">
        <v>2281</v>
      </c>
      <c r="E889" s="73">
        <f>'[2]表二 (支出分县区过渡表)'!B887</f>
        <v>0</v>
      </c>
      <c r="F889" s="74">
        <f>IF(C889=0,"不可比",D889/C889*100)</f>
        <v>121.71824973319103</v>
      </c>
      <c r="G889" s="92"/>
    </row>
    <row r="890" spans="1:9" s="70" customFormat="1" ht="18.75" customHeight="1">
      <c r="A890" s="71" t="s">
        <v>578</v>
      </c>
      <c r="B890" s="102">
        <v>0</v>
      </c>
      <c r="C890" s="72"/>
      <c r="D890" s="73">
        <v>0</v>
      </c>
      <c r="E890" s="73">
        <f>'[2]表二 (支出分县区过渡表)'!B888</f>
        <v>0</v>
      </c>
      <c r="F890" s="74"/>
      <c r="G890" s="92"/>
    </row>
    <row r="891" spans="1:9" s="70" customFormat="1" ht="18.75" customHeight="1">
      <c r="A891" s="71" t="s">
        <v>579</v>
      </c>
      <c r="B891" s="72">
        <v>0</v>
      </c>
      <c r="C891" s="72"/>
      <c r="D891" s="73">
        <v>0</v>
      </c>
      <c r="E891" s="73">
        <f>'[2]表二 (支出分县区过渡表)'!B889</f>
        <v>0</v>
      </c>
      <c r="F891" s="74"/>
      <c r="G891" s="92"/>
    </row>
    <row r="892" spans="1:9" s="70" customFormat="1" ht="18.75" customHeight="1">
      <c r="A892" s="71" t="s">
        <v>580</v>
      </c>
      <c r="B892" s="72"/>
      <c r="C892" s="72"/>
      <c r="D892" s="73">
        <v>260</v>
      </c>
      <c r="E892" s="73">
        <f>'[2]表二 (支出分县区过渡表)'!B890</f>
        <v>1081</v>
      </c>
      <c r="F892" s="74" t="s">
        <v>1046</v>
      </c>
      <c r="G892" s="92"/>
    </row>
    <row r="893" spans="1:9" s="70" customFormat="1" ht="18.75" customHeight="1">
      <c r="A893" s="103" t="s">
        <v>1208</v>
      </c>
      <c r="B893" s="72">
        <v>1726</v>
      </c>
      <c r="C893" s="72">
        <v>686</v>
      </c>
      <c r="D893" s="73">
        <f>SUM(D894:D899)</f>
        <v>1081</v>
      </c>
      <c r="E893" s="73">
        <f>'[2]表二 (支出分县区过渡表)'!B891</f>
        <v>0</v>
      </c>
      <c r="F893" s="74">
        <f>IF(C893=0,"不可比",D893/C893*100)</f>
        <v>157.58017492711369</v>
      </c>
      <c r="G893" s="92">
        <f>(D893-B893)/B893</f>
        <v>-0.37369640787949016</v>
      </c>
    </row>
    <row r="894" spans="1:9" s="70" customFormat="1" ht="18.75" customHeight="1">
      <c r="A894" s="71" t="s">
        <v>582</v>
      </c>
      <c r="B894" s="72">
        <v>53</v>
      </c>
      <c r="C894" s="72"/>
      <c r="D894" s="73">
        <v>0</v>
      </c>
      <c r="E894" s="73">
        <f>'[2]表二 (支出分县区过渡表)'!B892</f>
        <v>0</v>
      </c>
      <c r="F894" s="74"/>
      <c r="G894" s="92">
        <f>(D894-B894)/B894</f>
        <v>-1</v>
      </c>
    </row>
    <row r="895" spans="1:9" s="70" customFormat="1" ht="18.75" customHeight="1">
      <c r="A895" s="71" t="s">
        <v>583</v>
      </c>
      <c r="B895" s="72"/>
      <c r="C895" s="72"/>
      <c r="D895" s="73">
        <v>0</v>
      </c>
      <c r="E895" s="73">
        <f>'[2]表二 (支出分县区过渡表)'!B893</f>
        <v>582</v>
      </c>
      <c r="F895" s="74"/>
      <c r="G895" s="92"/>
    </row>
    <row r="896" spans="1:9" s="70" customFormat="1" ht="18.75" customHeight="1">
      <c r="A896" s="71" t="s">
        <v>584</v>
      </c>
      <c r="B896" s="72">
        <v>547</v>
      </c>
      <c r="C896" s="72"/>
      <c r="D896" s="73">
        <v>582</v>
      </c>
      <c r="E896" s="73">
        <f>'[2]表二 (支出分县区过渡表)'!B894</f>
        <v>399</v>
      </c>
      <c r="F896" s="74" t="s">
        <v>1046</v>
      </c>
      <c r="G896" s="92">
        <f>(D896-B896)/B896</f>
        <v>6.3985374771480807E-2</v>
      </c>
    </row>
    <row r="897" spans="1:7" s="70" customFormat="1" ht="18.75" customHeight="1">
      <c r="A897" s="71" t="s">
        <v>585</v>
      </c>
      <c r="B897" s="102">
        <v>839</v>
      </c>
      <c r="C897" s="72"/>
      <c r="D897" s="73">
        <v>399</v>
      </c>
      <c r="E897" s="73">
        <f>'[2]表二 (支出分县区过渡表)'!B895</f>
        <v>100</v>
      </c>
      <c r="F897" s="74" t="s">
        <v>1046</v>
      </c>
      <c r="G897" s="92">
        <f>(D897-B897)/B897</f>
        <v>-0.52443384982121577</v>
      </c>
    </row>
    <row r="898" spans="1:7" s="70" customFormat="1" ht="18.75" customHeight="1">
      <c r="A898" s="71" t="s">
        <v>586</v>
      </c>
      <c r="B898" s="72">
        <v>0</v>
      </c>
      <c r="C898" s="72"/>
      <c r="D898" s="73">
        <v>100</v>
      </c>
      <c r="E898" s="73">
        <f>'[2]表二 (支出分县区过渡表)'!B896</f>
        <v>0</v>
      </c>
      <c r="F898" s="74" t="s">
        <v>1046</v>
      </c>
      <c r="G898" s="92"/>
    </row>
    <row r="899" spans="1:7" s="70" customFormat="1" ht="18.75" customHeight="1">
      <c r="A899" s="71" t="s">
        <v>587</v>
      </c>
      <c r="B899" s="72">
        <v>287</v>
      </c>
      <c r="C899" s="72">
        <f>VLOOKUP(A899,[3]Sheet2!$A$1:$C$1164,3,FALSE)</f>
        <v>686</v>
      </c>
      <c r="D899" s="73">
        <v>0</v>
      </c>
      <c r="E899" s="73">
        <f>'[2]表二 (支出分县区过渡表)'!B897</f>
        <v>0</v>
      </c>
      <c r="F899" s="74">
        <f>IF(C899=0,"不可比",D899/C899*100)</f>
        <v>0</v>
      </c>
      <c r="G899" s="92">
        <f>(D899-B899)/B899</f>
        <v>-1</v>
      </c>
    </row>
    <row r="900" spans="1:7" s="70" customFormat="1" ht="18.75" customHeight="1">
      <c r="A900" s="103" t="s">
        <v>1209</v>
      </c>
      <c r="B900" s="102"/>
      <c r="C900" s="72">
        <v>0</v>
      </c>
      <c r="D900" s="73">
        <f>SUM(D901:D902)</f>
        <v>0</v>
      </c>
      <c r="E900" s="73" t="e">
        <f>'[2]表二 (支出分县区过渡表)'!B898</f>
        <v>#REF!</v>
      </c>
      <c r="F900" s="74"/>
      <c r="G900" s="92"/>
    </row>
    <row r="901" spans="1:7" s="70" customFormat="1" ht="18.75" customHeight="1">
      <c r="A901" s="71" t="s">
        <v>589</v>
      </c>
      <c r="B901" s="72"/>
      <c r="C901" s="72"/>
      <c r="D901" s="73"/>
      <c r="E901" s="73" t="e">
        <f>'[2]表二 (支出分县区过渡表)'!B899</f>
        <v>#REF!</v>
      </c>
      <c r="F901" s="74"/>
      <c r="G901" s="92"/>
    </row>
    <row r="902" spans="1:7" s="70" customFormat="1" ht="18.75" customHeight="1">
      <c r="A902" s="71" t="s">
        <v>590</v>
      </c>
      <c r="B902" s="72">
        <v>0</v>
      </c>
      <c r="C902" s="72"/>
      <c r="D902" s="73"/>
      <c r="E902" s="73">
        <f>'[2]表二 (支出分县区过渡表)'!B900</f>
        <v>6356.05</v>
      </c>
      <c r="F902" s="74"/>
      <c r="G902" s="92"/>
    </row>
    <row r="903" spans="1:7" s="70" customFormat="1" ht="18.75" customHeight="1">
      <c r="A903" s="103" t="s">
        <v>1210</v>
      </c>
      <c r="B903" s="72">
        <v>16</v>
      </c>
      <c r="C903" s="72">
        <v>228</v>
      </c>
      <c r="D903" s="73">
        <f>SUM(D904:D905)</f>
        <v>0</v>
      </c>
      <c r="E903" s="73">
        <f>'[2]表二 (支出分县区过渡表)'!B901</f>
        <v>0</v>
      </c>
      <c r="F903" s="74">
        <f>IF(C903=0,"不可比",D903/C903*100)</f>
        <v>0</v>
      </c>
      <c r="G903" s="92">
        <f>(D903-B903)/B903</f>
        <v>-1</v>
      </c>
    </row>
    <row r="904" spans="1:7" s="70" customFormat="1" ht="18.75" customHeight="1">
      <c r="A904" s="71" t="s">
        <v>591</v>
      </c>
      <c r="B904" s="102">
        <v>0</v>
      </c>
      <c r="C904" s="72"/>
      <c r="D904" s="73"/>
      <c r="E904" s="73">
        <f>'[2]表二 (支出分县区过渡表)'!B902</f>
        <v>6356.05</v>
      </c>
      <c r="F904" s="74"/>
      <c r="G904" s="92"/>
    </row>
    <row r="905" spans="1:7" s="70" customFormat="1" ht="18.75" customHeight="1">
      <c r="A905" s="71" t="s">
        <v>1211</v>
      </c>
      <c r="B905" s="72">
        <v>16</v>
      </c>
      <c r="C905" s="72">
        <f>VLOOKUP(A905,[3]Sheet2!$A$1:$C$1164,3,FALSE)</f>
        <v>228</v>
      </c>
      <c r="D905" s="73"/>
      <c r="E905" s="73">
        <f>'[2]表二 (支出分县区过渡表)'!B903</f>
        <v>1531.5</v>
      </c>
      <c r="F905" s="74">
        <f>IF(C905=0,"不可比",D905/C905*100)</f>
        <v>0</v>
      </c>
      <c r="G905" s="92">
        <f>(D905-B905)/B905</f>
        <v>-1</v>
      </c>
    </row>
    <row r="906" spans="1:7" s="70" customFormat="1" ht="18.75" customHeight="1">
      <c r="A906" s="71" t="s">
        <v>592</v>
      </c>
      <c r="B906" s="72">
        <v>990</v>
      </c>
      <c r="C906" s="72">
        <f>VLOOKUP(A906,[3]Sheet2!$A$1:$C$1164,3,FALSE)</f>
        <v>11425</v>
      </c>
      <c r="D906" s="73">
        <f>D907+D930+D940+D950+D955+D962+D967</f>
        <v>11876</v>
      </c>
      <c r="E906" s="73">
        <f>'[2]表二 (支出分县区过渡表)'!B904</f>
        <v>1095.69</v>
      </c>
      <c r="F906" s="74">
        <f>IF(C906=0,"不可比",D906/C906*100)</f>
        <v>103.94748358862145</v>
      </c>
      <c r="G906" s="92">
        <f>(D906-B906)/B906</f>
        <v>10.995959595959595</v>
      </c>
    </row>
    <row r="907" spans="1:7" s="70" customFormat="1" ht="18.75" customHeight="1">
      <c r="A907" s="103" t="s">
        <v>1212</v>
      </c>
      <c r="B907" s="72">
        <v>87</v>
      </c>
      <c r="C907" s="72">
        <v>11001</v>
      </c>
      <c r="D907" s="73">
        <f>SUM(D908:D929)</f>
        <v>2999</v>
      </c>
      <c r="E907" s="73">
        <f>'[2]表二 (支出分县区过渡表)'!B905</f>
        <v>271.01</v>
      </c>
      <c r="F907" s="74">
        <f>IF(C907=0,"不可比",D907/C907*100)</f>
        <v>27.261158076538493</v>
      </c>
      <c r="G907" s="92">
        <f>(D907-B907)/B907</f>
        <v>33.47126436781609</v>
      </c>
    </row>
    <row r="908" spans="1:7" s="70" customFormat="1" ht="18.75" customHeight="1">
      <c r="A908" s="71" t="s">
        <v>491</v>
      </c>
      <c r="B908" s="72">
        <v>87</v>
      </c>
      <c r="C908" s="72">
        <v>292</v>
      </c>
      <c r="D908" s="73">
        <v>242</v>
      </c>
      <c r="E908" s="73">
        <f>'[2]表二 (支出分县区过渡表)'!B906</f>
        <v>0</v>
      </c>
      <c r="F908" s="74">
        <f>IF(C908=0,"不可比",D908/C908*100)</f>
        <v>82.876712328767127</v>
      </c>
      <c r="G908" s="92">
        <f>(D908-B908)/B908</f>
        <v>1.7816091954022988</v>
      </c>
    </row>
    <row r="909" spans="1:7" s="70" customFormat="1" ht="18.75" customHeight="1">
      <c r="A909" s="71" t="s">
        <v>492</v>
      </c>
      <c r="B909" s="72"/>
      <c r="C909" s="72"/>
      <c r="D909" s="73">
        <v>3</v>
      </c>
      <c r="E909" s="73">
        <f>'[2]表二 (支出分县区过渡表)'!B907</f>
        <v>0</v>
      </c>
      <c r="F909" s="74" t="s">
        <v>1046</v>
      </c>
      <c r="G909" s="92"/>
    </row>
    <row r="910" spans="1:7" s="70" customFormat="1" ht="18.75" customHeight="1">
      <c r="A910" s="71" t="s">
        <v>493</v>
      </c>
      <c r="B910" s="72"/>
      <c r="C910" s="72">
        <v>0</v>
      </c>
      <c r="D910" s="73">
        <v>0</v>
      </c>
      <c r="E910" s="73">
        <f>'[2]表二 (支出分县区过渡表)'!B908</f>
        <v>0</v>
      </c>
      <c r="F910" s="74"/>
      <c r="G910" s="92"/>
    </row>
    <row r="911" spans="1:7" s="70" customFormat="1" ht="18.75" customHeight="1">
      <c r="A911" s="71" t="s">
        <v>594</v>
      </c>
      <c r="B911" s="72"/>
      <c r="C911" s="72">
        <f>VLOOKUP(A911,[3]Sheet2!$A$1:$C$1164,3,FALSE)</f>
        <v>10000</v>
      </c>
      <c r="D911" s="73">
        <v>1429</v>
      </c>
      <c r="E911" s="73">
        <f>'[2]表二 (支出分县区过渡表)'!B909</f>
        <v>824.68</v>
      </c>
      <c r="F911" s="74">
        <f>IF(C911=0,"不可比",D911/C911*100)</f>
        <v>14.29</v>
      </c>
      <c r="G911" s="92"/>
    </row>
    <row r="912" spans="1:7" s="70" customFormat="1" ht="18.75" customHeight="1">
      <c r="A912" s="71" t="s">
        <v>595</v>
      </c>
      <c r="B912" s="72"/>
      <c r="C912" s="72">
        <f>VLOOKUP(A912,[3]Sheet2!$A$1:$C$1164,3,FALSE)</f>
        <v>699</v>
      </c>
      <c r="D912" s="73">
        <v>1025</v>
      </c>
      <c r="E912" s="73">
        <f>'[2]表二 (支出分县区过渡表)'!B910</f>
        <v>0</v>
      </c>
      <c r="F912" s="74">
        <f>IF(C912=0,"不可比",D912/C912*100)</f>
        <v>146.63805436337626</v>
      </c>
      <c r="G912" s="92"/>
    </row>
    <row r="913" spans="1:7" s="70" customFormat="1" ht="18.75" customHeight="1">
      <c r="A913" s="71" t="s">
        <v>596</v>
      </c>
      <c r="B913" s="72"/>
      <c r="C913" s="72">
        <f>VLOOKUP(A913,[3]Sheet2!$A$1:$C$1164,3,FALSE)</f>
        <v>0</v>
      </c>
      <c r="D913" s="73">
        <v>0</v>
      </c>
      <c r="E913" s="73">
        <f>'[2]表二 (支出分县区过渡表)'!B911</f>
        <v>0</v>
      </c>
      <c r="F913" s="74"/>
      <c r="G913" s="92"/>
    </row>
    <row r="914" spans="1:7" s="70" customFormat="1" ht="18.75" customHeight="1">
      <c r="A914" s="71" t="s">
        <v>597</v>
      </c>
      <c r="B914" s="72"/>
      <c r="C914" s="72">
        <f>VLOOKUP(A914,[3]Sheet2!$A$1:$C$1164,3,FALSE)</f>
        <v>0</v>
      </c>
      <c r="D914" s="73">
        <v>8</v>
      </c>
      <c r="E914" s="73">
        <f>'[2]表二 (支出分县区过渡表)'!B912</f>
        <v>0</v>
      </c>
      <c r="F914" s="74" t="s">
        <v>1046</v>
      </c>
      <c r="G914" s="92"/>
    </row>
    <row r="915" spans="1:7" s="70" customFormat="1" ht="18.75" customHeight="1">
      <c r="A915" s="71" t="s">
        <v>598</v>
      </c>
      <c r="B915" s="72"/>
      <c r="C915" s="72">
        <f>VLOOKUP(A915,[3]Sheet2!$A$1:$C$1164,3,FALSE)</f>
        <v>0</v>
      </c>
      <c r="D915" s="73">
        <v>0</v>
      </c>
      <c r="E915" s="73">
        <f>'[2]表二 (支出分县区过渡表)'!B913</f>
        <v>0</v>
      </c>
      <c r="F915" s="74"/>
      <c r="G915" s="92"/>
    </row>
    <row r="916" spans="1:7" s="70" customFormat="1" ht="18.75" customHeight="1">
      <c r="A916" s="71" t="s">
        <v>599</v>
      </c>
      <c r="B916" s="72"/>
      <c r="C916" s="72"/>
      <c r="D916" s="73">
        <v>189</v>
      </c>
      <c r="E916" s="73">
        <f>'[2]表二 (支出分县区过渡表)'!B914</f>
        <v>0</v>
      </c>
      <c r="F916" s="74" t="s">
        <v>1046</v>
      </c>
      <c r="G916" s="92"/>
    </row>
    <row r="917" spans="1:7" s="70" customFormat="1" ht="18.75" customHeight="1">
      <c r="A917" s="71" t="s">
        <v>600</v>
      </c>
      <c r="B917" s="72"/>
      <c r="C917" s="72"/>
      <c r="D917" s="73">
        <v>0</v>
      </c>
      <c r="E917" s="73">
        <f>'[2]表二 (支出分县区过渡表)'!B915</f>
        <v>0</v>
      </c>
      <c r="F917" s="74"/>
      <c r="G917" s="92"/>
    </row>
    <row r="918" spans="1:7" s="70" customFormat="1" ht="18.75" customHeight="1">
      <c r="A918" s="71" t="s">
        <v>601</v>
      </c>
      <c r="B918" s="72"/>
      <c r="C918" s="72"/>
      <c r="D918" s="73">
        <v>0</v>
      </c>
      <c r="E918" s="73">
        <f>'[2]表二 (支出分县区过渡表)'!B916</f>
        <v>0</v>
      </c>
      <c r="F918" s="74"/>
      <c r="G918" s="92"/>
    </row>
    <row r="919" spans="1:7" s="70" customFormat="1" ht="18.75" customHeight="1">
      <c r="A919" s="71" t="s">
        <v>602</v>
      </c>
      <c r="B919" s="72"/>
      <c r="C919" s="72"/>
      <c r="D919" s="73">
        <v>0</v>
      </c>
      <c r="E919" s="73">
        <f>'[2]表二 (支出分县区过渡表)'!B917</f>
        <v>0</v>
      </c>
      <c r="F919" s="74"/>
      <c r="G919" s="92"/>
    </row>
    <row r="920" spans="1:7" s="70" customFormat="1" ht="18.75" customHeight="1">
      <c r="A920" s="71" t="s">
        <v>603</v>
      </c>
      <c r="B920" s="72"/>
      <c r="C920" s="72"/>
      <c r="D920" s="73">
        <v>0</v>
      </c>
      <c r="E920" s="73">
        <f>'[2]表二 (支出分县区过渡表)'!B918</f>
        <v>0</v>
      </c>
      <c r="F920" s="74"/>
      <c r="G920" s="92"/>
    </row>
    <row r="921" spans="1:7" s="70" customFormat="1" ht="18.75" customHeight="1">
      <c r="A921" s="71" t="s">
        <v>604</v>
      </c>
      <c r="B921" s="72"/>
      <c r="C921" s="72"/>
      <c r="D921" s="73">
        <v>0</v>
      </c>
      <c r="E921" s="73">
        <f>'[2]表二 (支出分县区过渡表)'!B919</f>
        <v>0</v>
      </c>
      <c r="F921" s="74"/>
      <c r="G921" s="92"/>
    </row>
    <row r="922" spans="1:7" s="70" customFormat="1" ht="18.75" customHeight="1">
      <c r="A922" s="71" t="s">
        <v>605</v>
      </c>
      <c r="B922" s="72"/>
      <c r="C922" s="72"/>
      <c r="D922" s="73">
        <v>0</v>
      </c>
      <c r="E922" s="73">
        <f>'[2]表二 (支出分县区过渡表)'!B920</f>
        <v>0</v>
      </c>
      <c r="F922" s="74"/>
      <c r="G922" s="92"/>
    </row>
    <row r="923" spans="1:7" s="70" customFormat="1" ht="18.75" customHeight="1">
      <c r="A923" s="71" t="s">
        <v>606</v>
      </c>
      <c r="B923" s="72"/>
      <c r="C923" s="72"/>
      <c r="D923" s="73">
        <v>0</v>
      </c>
      <c r="E923" s="73">
        <f>'[2]表二 (支出分县区过渡表)'!B921</f>
        <v>0</v>
      </c>
      <c r="F923" s="74"/>
      <c r="G923" s="92"/>
    </row>
    <row r="924" spans="1:7" s="70" customFormat="1" ht="18.75" customHeight="1">
      <c r="A924" s="71" t="s">
        <v>607</v>
      </c>
      <c r="B924" s="72"/>
      <c r="C924" s="72"/>
      <c r="D924" s="73">
        <v>0</v>
      </c>
      <c r="E924" s="73">
        <f>'[2]表二 (支出分县区过渡表)'!B922</f>
        <v>0</v>
      </c>
      <c r="F924" s="74"/>
      <c r="G924" s="92"/>
    </row>
    <row r="925" spans="1:7" s="70" customFormat="1" ht="18.75" customHeight="1">
      <c r="A925" s="71" t="s">
        <v>608</v>
      </c>
      <c r="B925" s="72"/>
      <c r="C925" s="72"/>
      <c r="D925" s="73">
        <v>0</v>
      </c>
      <c r="E925" s="73">
        <f>'[2]表二 (支出分县区过渡表)'!B923</f>
        <v>0</v>
      </c>
      <c r="F925" s="74"/>
      <c r="G925" s="92"/>
    </row>
    <row r="926" spans="1:7" s="70" customFormat="1" ht="18.75" customHeight="1">
      <c r="A926" s="71" t="s">
        <v>609</v>
      </c>
      <c r="B926" s="72"/>
      <c r="C926" s="72"/>
      <c r="D926" s="73">
        <v>0</v>
      </c>
      <c r="E926" s="73">
        <f>'[2]表二 (支出分县区过渡表)'!B924</f>
        <v>0</v>
      </c>
      <c r="F926" s="74"/>
      <c r="G926" s="92"/>
    </row>
    <row r="927" spans="1:7" s="70" customFormat="1" ht="18.75" customHeight="1">
      <c r="A927" s="71" t="s">
        <v>610</v>
      </c>
      <c r="B927" s="102"/>
      <c r="C927" s="72"/>
      <c r="D927" s="73">
        <v>0</v>
      </c>
      <c r="E927" s="73">
        <f>'[2]表二 (支出分县区过渡表)'!B925</f>
        <v>0</v>
      </c>
      <c r="F927" s="74"/>
      <c r="G927" s="92"/>
    </row>
    <row r="928" spans="1:7" s="70" customFormat="1" ht="18.75" customHeight="1">
      <c r="A928" s="71" t="s">
        <v>611</v>
      </c>
      <c r="B928" s="72"/>
      <c r="C928" s="72"/>
      <c r="D928" s="73">
        <v>0</v>
      </c>
      <c r="E928" s="73">
        <f>'[2]表二 (支出分县区过渡表)'!B926</f>
        <v>0</v>
      </c>
      <c r="F928" s="74"/>
      <c r="G928" s="92"/>
    </row>
    <row r="929" spans="1:7" s="70" customFormat="1" ht="18.75" customHeight="1">
      <c r="A929" s="71" t="s">
        <v>612</v>
      </c>
      <c r="B929" s="72"/>
      <c r="C929" s="72">
        <f>VLOOKUP(A929,[3]Sheet2!$A$1:$C$1164,3,FALSE)</f>
        <v>10</v>
      </c>
      <c r="D929" s="73">
        <v>103</v>
      </c>
      <c r="E929" s="73">
        <f>'[2]表二 (支出分县区过渡表)'!B927</f>
        <v>0</v>
      </c>
      <c r="F929" s="74">
        <f>IF(C929=0,"不可比",D929/C929*100)</f>
        <v>1030</v>
      </c>
      <c r="G929" s="92"/>
    </row>
    <row r="930" spans="1:7" s="70" customFormat="1" ht="18.75" customHeight="1">
      <c r="A930" s="103" t="s">
        <v>1213</v>
      </c>
      <c r="B930" s="72">
        <v>0</v>
      </c>
      <c r="C930" s="72">
        <v>0</v>
      </c>
      <c r="D930" s="73">
        <f>SUM(D931:D939)</f>
        <v>0</v>
      </c>
      <c r="E930" s="73" t="e">
        <f>'[2]表二 (支出分县区过渡表)'!B928</f>
        <v>#REF!</v>
      </c>
      <c r="F930" s="74"/>
      <c r="G930" s="92"/>
    </row>
    <row r="931" spans="1:7" s="70" customFormat="1" ht="18.75" customHeight="1">
      <c r="A931" s="71" t="s">
        <v>491</v>
      </c>
      <c r="B931" s="72"/>
      <c r="C931" s="72">
        <v>0</v>
      </c>
      <c r="D931" s="73"/>
      <c r="E931" s="73" t="e">
        <f>'[2]表二 (支出分县区过渡表)'!B929</f>
        <v>#REF!</v>
      </c>
      <c r="F931" s="74"/>
      <c r="G931" s="92"/>
    </row>
    <row r="932" spans="1:7" s="70" customFormat="1" ht="18.75" customHeight="1">
      <c r="A932" s="71" t="s">
        <v>492</v>
      </c>
      <c r="B932" s="72"/>
      <c r="C932" s="72"/>
      <c r="D932" s="73"/>
      <c r="E932" s="73" t="e">
        <f>'[2]表二 (支出分县区过渡表)'!B930</f>
        <v>#REF!</v>
      </c>
      <c r="F932" s="74"/>
      <c r="G932" s="92"/>
    </row>
    <row r="933" spans="1:7" s="70" customFormat="1" ht="18.75" customHeight="1">
      <c r="A933" s="71" t="s">
        <v>493</v>
      </c>
      <c r="B933" s="72"/>
      <c r="C933" s="72">
        <v>0</v>
      </c>
      <c r="D933" s="73"/>
      <c r="E933" s="73" t="e">
        <f>'[2]表二 (支出分县区过渡表)'!B931</f>
        <v>#REF!</v>
      </c>
      <c r="F933" s="74"/>
      <c r="G933" s="92"/>
    </row>
    <row r="934" spans="1:7" s="70" customFormat="1" ht="18.75" customHeight="1">
      <c r="A934" s="71" t="s">
        <v>614</v>
      </c>
      <c r="B934" s="72"/>
      <c r="C934" s="72"/>
      <c r="D934" s="73"/>
      <c r="E934" s="73" t="e">
        <f>'[2]表二 (支出分县区过渡表)'!B932</f>
        <v>#REF!</v>
      </c>
      <c r="F934" s="74"/>
      <c r="G934" s="92"/>
    </row>
    <row r="935" spans="1:7" s="70" customFormat="1" ht="18.75" customHeight="1">
      <c r="A935" s="71" t="s">
        <v>615</v>
      </c>
      <c r="B935" s="72"/>
      <c r="C935" s="72"/>
      <c r="D935" s="73"/>
      <c r="E935" s="73" t="e">
        <f>'[2]表二 (支出分县区过渡表)'!B933</f>
        <v>#REF!</v>
      </c>
      <c r="F935" s="74"/>
      <c r="G935" s="92"/>
    </row>
    <row r="936" spans="1:7" s="70" customFormat="1" ht="18.75" customHeight="1">
      <c r="A936" s="71" t="s">
        <v>616</v>
      </c>
      <c r="B936" s="72"/>
      <c r="C936" s="72"/>
      <c r="D936" s="73"/>
      <c r="E936" s="73" t="e">
        <f>'[2]表二 (支出分县区过渡表)'!B934</f>
        <v>#REF!</v>
      </c>
      <c r="F936" s="74"/>
      <c r="G936" s="92"/>
    </row>
    <row r="937" spans="1:7" s="70" customFormat="1" ht="18.75" customHeight="1">
      <c r="A937" s="71" t="s">
        <v>617</v>
      </c>
      <c r="B937" s="102"/>
      <c r="C937" s="72"/>
      <c r="D937" s="73"/>
      <c r="E937" s="73" t="e">
        <f>'[2]表二 (支出分县区过渡表)'!B935</f>
        <v>#REF!</v>
      </c>
      <c r="F937" s="74"/>
      <c r="G937" s="92"/>
    </row>
    <row r="938" spans="1:7" s="70" customFormat="1" ht="18.75" customHeight="1">
      <c r="A938" s="71" t="s">
        <v>618</v>
      </c>
      <c r="B938" s="72"/>
      <c r="C938" s="72"/>
      <c r="D938" s="73"/>
      <c r="E938" s="73" t="e">
        <f>'[2]表二 (支出分县区过渡表)'!B936</f>
        <v>#REF!</v>
      </c>
      <c r="F938" s="74"/>
      <c r="G938" s="92"/>
    </row>
    <row r="939" spans="1:7" s="70" customFormat="1" ht="18.75" customHeight="1">
      <c r="A939" s="71" t="s">
        <v>619</v>
      </c>
      <c r="B939" s="72"/>
      <c r="C939" s="72"/>
      <c r="D939" s="73"/>
      <c r="E939" s="73">
        <f>'[2]表二 (支出分县区过渡表)'!B937</f>
        <v>0</v>
      </c>
      <c r="F939" s="74"/>
      <c r="G939" s="92"/>
    </row>
    <row r="940" spans="1:7" s="70" customFormat="1" ht="18.75" customHeight="1">
      <c r="A940" s="103" t="s">
        <v>1214</v>
      </c>
      <c r="B940" s="72">
        <v>0</v>
      </c>
      <c r="C940" s="72">
        <v>0</v>
      </c>
      <c r="D940" s="73">
        <f>SUM(D941:D949)</f>
        <v>0</v>
      </c>
      <c r="E940" s="73" t="e">
        <f>'[2]表二 (支出分县区过渡表)'!B938</f>
        <v>#REF!</v>
      </c>
      <c r="F940" s="74"/>
      <c r="G940" s="92"/>
    </row>
    <row r="941" spans="1:7" s="70" customFormat="1" ht="18.75" customHeight="1">
      <c r="A941" s="71" t="s">
        <v>491</v>
      </c>
      <c r="B941" s="72"/>
      <c r="C941" s="72">
        <v>0</v>
      </c>
      <c r="D941" s="73"/>
      <c r="E941" s="73" t="e">
        <f>'[2]表二 (支出分县区过渡表)'!B939</f>
        <v>#REF!</v>
      </c>
      <c r="F941" s="74"/>
      <c r="G941" s="92"/>
    </row>
    <row r="942" spans="1:7" s="70" customFormat="1" ht="18.75" customHeight="1">
      <c r="A942" s="71" t="s">
        <v>492</v>
      </c>
      <c r="B942" s="72"/>
      <c r="C942" s="72"/>
      <c r="D942" s="73"/>
      <c r="E942" s="73" t="e">
        <f>'[2]表二 (支出分县区过渡表)'!B940</f>
        <v>#REF!</v>
      </c>
      <c r="F942" s="74"/>
      <c r="G942" s="92"/>
    </row>
    <row r="943" spans="1:7" s="70" customFormat="1" ht="18.75" customHeight="1">
      <c r="A943" s="71" t="s">
        <v>493</v>
      </c>
      <c r="B943" s="72"/>
      <c r="C943" s="72">
        <v>0</v>
      </c>
      <c r="D943" s="73"/>
      <c r="E943" s="73" t="e">
        <f>'[2]表二 (支出分县区过渡表)'!B941</f>
        <v>#REF!</v>
      </c>
      <c r="F943" s="74"/>
      <c r="G943" s="92"/>
    </row>
    <row r="944" spans="1:7" s="70" customFormat="1" ht="18.75" customHeight="1">
      <c r="A944" s="71" t="s">
        <v>621</v>
      </c>
      <c r="B944" s="72"/>
      <c r="C944" s="72"/>
      <c r="D944" s="73"/>
      <c r="E944" s="73" t="e">
        <f>'[2]表二 (支出分县区过渡表)'!B942</f>
        <v>#REF!</v>
      </c>
      <c r="F944" s="74"/>
      <c r="G944" s="92"/>
    </row>
    <row r="945" spans="1:7" s="70" customFormat="1" ht="18.75" customHeight="1">
      <c r="A945" s="71" t="s">
        <v>622</v>
      </c>
      <c r="B945" s="72"/>
      <c r="C945" s="72"/>
      <c r="D945" s="73"/>
      <c r="E945" s="73" t="e">
        <f>'[2]表二 (支出分县区过渡表)'!B943</f>
        <v>#REF!</v>
      </c>
      <c r="F945" s="74"/>
      <c r="G945" s="92"/>
    </row>
    <row r="946" spans="1:7" s="70" customFormat="1" ht="18.75" customHeight="1">
      <c r="A946" s="71" t="s">
        <v>623</v>
      </c>
      <c r="B946" s="72"/>
      <c r="C946" s="72"/>
      <c r="D946" s="73"/>
      <c r="E946" s="73" t="e">
        <f>'[2]表二 (支出分县区过渡表)'!B944</f>
        <v>#REF!</v>
      </c>
      <c r="F946" s="74"/>
      <c r="G946" s="92"/>
    </row>
    <row r="947" spans="1:7" s="70" customFormat="1" ht="18.75" customHeight="1">
      <c r="A947" s="71" t="s">
        <v>624</v>
      </c>
      <c r="B947" s="102"/>
      <c r="C947" s="72"/>
      <c r="D947" s="73"/>
      <c r="E947" s="73" t="e">
        <f>'[2]表二 (支出分县区过渡表)'!B945</f>
        <v>#REF!</v>
      </c>
      <c r="F947" s="74"/>
      <c r="G947" s="92"/>
    </row>
    <row r="948" spans="1:7" s="70" customFormat="1" ht="18.75" customHeight="1">
      <c r="A948" s="71" t="s">
        <v>625</v>
      </c>
      <c r="B948" s="72"/>
      <c r="C948" s="72"/>
      <c r="D948" s="73"/>
      <c r="E948" s="73" t="e">
        <f>'[2]表二 (支出分县区过渡表)'!B946</f>
        <v>#REF!</v>
      </c>
      <c r="F948" s="74"/>
      <c r="G948" s="92"/>
    </row>
    <row r="949" spans="1:7" s="70" customFormat="1" ht="18.75" customHeight="1">
      <c r="A949" s="71" t="s">
        <v>626</v>
      </c>
      <c r="B949" s="72"/>
      <c r="C949" s="72"/>
      <c r="D949" s="73"/>
      <c r="E949" s="73">
        <f>'[2]表二 (支出分县区过渡表)'!B947</f>
        <v>435.81</v>
      </c>
      <c r="F949" s="74"/>
      <c r="G949" s="92"/>
    </row>
    <row r="950" spans="1:7" s="70" customFormat="1" ht="18.75" customHeight="1">
      <c r="A950" s="103" t="s">
        <v>1215</v>
      </c>
      <c r="B950" s="72">
        <v>0</v>
      </c>
      <c r="C950" s="72">
        <v>224</v>
      </c>
      <c r="D950" s="73">
        <f>SUM(D951:D954)</f>
        <v>211</v>
      </c>
      <c r="E950" s="73">
        <f>'[2]表二 (支出分县区过渡表)'!B948</f>
        <v>0</v>
      </c>
      <c r="F950" s="74">
        <f>IF(C950=0,"不可比",D950/C950*100)</f>
        <v>94.196428571428569</v>
      </c>
      <c r="G950" s="92"/>
    </row>
    <row r="951" spans="1:7" s="70" customFormat="1" ht="18.75" customHeight="1">
      <c r="A951" s="71" t="s">
        <v>628</v>
      </c>
      <c r="B951" s="72"/>
      <c r="C951" s="72"/>
      <c r="D951" s="73">
        <v>32</v>
      </c>
      <c r="E951" s="73">
        <f>'[2]表二 (支出分县区过渡表)'!B949</f>
        <v>0</v>
      </c>
      <c r="F951" s="74" t="s">
        <v>1046</v>
      </c>
      <c r="G951" s="92"/>
    </row>
    <row r="952" spans="1:7" s="70" customFormat="1" ht="18.75" customHeight="1">
      <c r="A952" s="71" t="s">
        <v>629</v>
      </c>
      <c r="B952" s="102"/>
      <c r="C952" s="72"/>
      <c r="D952" s="73">
        <v>73</v>
      </c>
      <c r="E952" s="73">
        <f>'[2]表二 (支出分县区过渡表)'!B950</f>
        <v>4</v>
      </c>
      <c r="F952" s="74" t="s">
        <v>1046</v>
      </c>
      <c r="G952" s="92"/>
    </row>
    <row r="953" spans="1:7" s="70" customFormat="1" ht="18.75" customHeight="1">
      <c r="A953" s="71" t="s">
        <v>630</v>
      </c>
      <c r="B953" s="72"/>
      <c r="C953" s="72">
        <f>VLOOKUP(A953,[3]Sheet2!$A$1:$C$1164,3,FALSE)</f>
        <v>4</v>
      </c>
      <c r="D953" s="73">
        <v>2</v>
      </c>
      <c r="E953" s="73">
        <f>'[2]表二 (支出分县区过渡表)'!B951</f>
        <v>431.81</v>
      </c>
      <c r="F953" s="74">
        <f>IF(C953=0,"不可比",D953/C953*100)</f>
        <v>50</v>
      </c>
      <c r="G953" s="92"/>
    </row>
    <row r="954" spans="1:7" s="70" customFormat="1" ht="18.75" customHeight="1">
      <c r="A954" s="71" t="s">
        <v>631</v>
      </c>
      <c r="B954" s="72"/>
      <c r="C954" s="72">
        <f>VLOOKUP(A954,[3]Sheet2!$A$1:$C$1164,3,FALSE)</f>
        <v>220</v>
      </c>
      <c r="D954" s="73">
        <v>104</v>
      </c>
      <c r="E954" s="73">
        <f>'[2]表二 (支出分县区过渡表)'!B952</f>
        <v>0</v>
      </c>
      <c r="F954" s="74">
        <f>IF(C954=0,"不可比",D954/C954*100)</f>
        <v>47.272727272727273</v>
      </c>
      <c r="G954" s="92"/>
    </row>
    <row r="955" spans="1:7" s="70" customFormat="1" ht="18.75" customHeight="1">
      <c r="A955" s="103" t="s">
        <v>1216</v>
      </c>
      <c r="B955" s="72">
        <v>0</v>
      </c>
      <c r="C955" s="72">
        <v>0</v>
      </c>
      <c r="D955" s="73">
        <f>SUM(D956:D961)</f>
        <v>0</v>
      </c>
      <c r="E955" s="73" t="e">
        <f>'[2]表二 (支出分县区过渡表)'!B953</f>
        <v>#REF!</v>
      </c>
      <c r="F955" s="74"/>
      <c r="G955" s="92"/>
    </row>
    <row r="956" spans="1:7" s="70" customFormat="1" ht="18.75" customHeight="1">
      <c r="A956" s="71" t="s">
        <v>491</v>
      </c>
      <c r="B956" s="72"/>
      <c r="C956" s="72">
        <v>0</v>
      </c>
      <c r="D956" s="73"/>
      <c r="E956" s="73" t="e">
        <f>'[2]表二 (支出分县区过渡表)'!B954</f>
        <v>#REF!</v>
      </c>
      <c r="F956" s="74"/>
      <c r="G956" s="92"/>
    </row>
    <row r="957" spans="1:7" s="70" customFormat="1" ht="18.75" customHeight="1">
      <c r="A957" s="71" t="s">
        <v>492</v>
      </c>
      <c r="B957" s="72"/>
      <c r="C957" s="72"/>
      <c r="D957" s="73"/>
      <c r="E957" s="73" t="e">
        <f>'[2]表二 (支出分县区过渡表)'!B955</f>
        <v>#REF!</v>
      </c>
      <c r="F957" s="74"/>
      <c r="G957" s="92"/>
    </row>
    <row r="958" spans="1:7" s="70" customFormat="1" ht="18.75" customHeight="1">
      <c r="A958" s="71" t="s">
        <v>493</v>
      </c>
      <c r="B958" s="72"/>
      <c r="C958" s="72">
        <v>0</v>
      </c>
      <c r="D958" s="73"/>
      <c r="E958" s="73" t="e">
        <f>'[2]表二 (支出分县区过渡表)'!B956</f>
        <v>#REF!</v>
      </c>
      <c r="F958" s="74"/>
      <c r="G958" s="92"/>
    </row>
    <row r="959" spans="1:7" s="70" customFormat="1" ht="18.75" customHeight="1">
      <c r="A959" s="71" t="s">
        <v>618</v>
      </c>
      <c r="B959" s="102"/>
      <c r="C959" s="72"/>
      <c r="D959" s="73"/>
      <c r="E959" s="73" t="e">
        <f>'[2]表二 (支出分县区过渡表)'!B957</f>
        <v>#REF!</v>
      </c>
      <c r="F959" s="74"/>
      <c r="G959" s="92"/>
    </row>
    <row r="960" spans="1:7" s="70" customFormat="1" ht="18.75" customHeight="1">
      <c r="A960" s="71" t="s">
        <v>633</v>
      </c>
      <c r="B960" s="72"/>
      <c r="C960" s="72"/>
      <c r="D960" s="73"/>
      <c r="E960" s="73" t="e">
        <f>'[2]表二 (支出分县区过渡表)'!B958</f>
        <v>#REF!</v>
      </c>
      <c r="F960" s="74"/>
      <c r="G960" s="92"/>
    </row>
    <row r="961" spans="1:7" s="70" customFormat="1" ht="18.75" customHeight="1">
      <c r="A961" s="71" t="s">
        <v>634</v>
      </c>
      <c r="B961" s="72"/>
      <c r="C961" s="72"/>
      <c r="D961" s="73"/>
      <c r="E961" s="73">
        <f>'[2]表二 (支出分县区过渡表)'!B959</f>
        <v>0</v>
      </c>
      <c r="F961" s="74"/>
      <c r="G961" s="92"/>
    </row>
    <row r="962" spans="1:7" s="70" customFormat="1" ht="18.75" customHeight="1">
      <c r="A962" s="103" t="s">
        <v>1217</v>
      </c>
      <c r="B962" s="72">
        <v>427</v>
      </c>
      <c r="C962" s="72">
        <v>0</v>
      </c>
      <c r="D962" s="73">
        <f>SUM(D963:D966)</f>
        <v>7511</v>
      </c>
      <c r="E962" s="73" t="e">
        <f>'[2]表二 (支出分县区过渡表)'!B960</f>
        <v>#REF!</v>
      </c>
      <c r="F962" s="74" t="s">
        <v>1046</v>
      </c>
      <c r="G962" s="92">
        <f>(D962-B962)/B962</f>
        <v>16.590163934426229</v>
      </c>
    </row>
    <row r="963" spans="1:7" s="70" customFormat="1" ht="18.75" customHeight="1">
      <c r="A963" s="71" t="s">
        <v>636</v>
      </c>
      <c r="B963" s="72"/>
      <c r="C963" s="72"/>
      <c r="D963" s="73">
        <v>6197</v>
      </c>
      <c r="E963" s="73" t="e">
        <f>'[2]表二 (支出分县区过渡表)'!B961</f>
        <v>#REF!</v>
      </c>
      <c r="F963" s="74" t="s">
        <v>1046</v>
      </c>
      <c r="G963" s="92"/>
    </row>
    <row r="964" spans="1:7" s="70" customFormat="1" ht="18.75" customHeight="1">
      <c r="A964" s="71" t="s">
        <v>637</v>
      </c>
      <c r="B964" s="102">
        <v>427</v>
      </c>
      <c r="C964" s="72"/>
      <c r="D964" s="73">
        <v>1303</v>
      </c>
      <c r="E964" s="73" t="e">
        <f>'[2]表二 (支出分县区过渡表)'!B962</f>
        <v>#REF!</v>
      </c>
      <c r="F964" s="74" t="s">
        <v>1046</v>
      </c>
      <c r="G964" s="92">
        <f>(D964-B964)/B964</f>
        <v>2.0515222482435598</v>
      </c>
    </row>
    <row r="965" spans="1:7" s="70" customFormat="1" ht="18.75" customHeight="1">
      <c r="A965" s="71" t="s">
        <v>638</v>
      </c>
      <c r="B965" s="72"/>
      <c r="C965" s="72"/>
      <c r="D965" s="73">
        <v>0</v>
      </c>
      <c r="E965" s="73" t="e">
        <f>'[2]表二 (支出分县区过渡表)'!B963</f>
        <v>#REF!</v>
      </c>
      <c r="F965" s="74"/>
      <c r="G965" s="92"/>
    </row>
    <row r="966" spans="1:7" s="70" customFormat="1" ht="18.75" customHeight="1">
      <c r="A966" s="71" t="s">
        <v>639</v>
      </c>
      <c r="B966" s="72"/>
      <c r="C966" s="72"/>
      <c r="D966" s="73">
        <v>11</v>
      </c>
      <c r="E966" s="73">
        <f>'[2]表二 (支出分县区过渡表)'!B964</f>
        <v>0</v>
      </c>
      <c r="F966" s="74" t="s">
        <v>1046</v>
      </c>
      <c r="G966" s="92"/>
    </row>
    <row r="967" spans="1:7" s="70" customFormat="1" ht="18.75" customHeight="1">
      <c r="A967" s="103" t="s">
        <v>1218</v>
      </c>
      <c r="B967" s="72">
        <v>476</v>
      </c>
      <c r="C967" s="72">
        <v>200</v>
      </c>
      <c r="D967" s="73">
        <f>SUM(D968:D969)</f>
        <v>1155</v>
      </c>
      <c r="E967" s="73" t="e">
        <f>'[2]表二 (支出分县区过渡表)'!B965</f>
        <v>#REF!</v>
      </c>
      <c r="F967" s="74">
        <f>IF(C967=0,"不可比",D967/C967*100)</f>
        <v>577.5</v>
      </c>
      <c r="G967" s="92">
        <f>(D967-B967)/B967</f>
        <v>1.4264705882352942</v>
      </c>
    </row>
    <row r="968" spans="1:7" s="70" customFormat="1" ht="18.75" customHeight="1">
      <c r="A968" s="71" t="s">
        <v>641</v>
      </c>
      <c r="B968" s="102">
        <v>456</v>
      </c>
      <c r="C968" s="72">
        <f>VLOOKUP(A968,[3]Sheet2!$A$1:$C$1164,3,FALSE)</f>
        <v>200</v>
      </c>
      <c r="D968" s="73">
        <v>536</v>
      </c>
      <c r="E968" s="73" t="e">
        <f>'[2]表二 (支出分县区过渡表)'!B966</f>
        <v>#REF!</v>
      </c>
      <c r="F968" s="74">
        <f>IF(C968=0,"不可比",D968/C968*100)</f>
        <v>268</v>
      </c>
      <c r="G968" s="92">
        <f>(D968-B968)/B968</f>
        <v>0.17543859649122806</v>
      </c>
    </row>
    <row r="969" spans="1:7" s="70" customFormat="1" ht="18.75" customHeight="1">
      <c r="A969" s="71" t="s">
        <v>642</v>
      </c>
      <c r="B969" s="72">
        <v>20</v>
      </c>
      <c r="C969" s="72"/>
      <c r="D969" s="73">
        <v>619</v>
      </c>
      <c r="E969" s="73">
        <f>'[2]表二 (支出分县区过渡表)'!B967</f>
        <v>21018.67</v>
      </c>
      <c r="F969" s="74" t="s">
        <v>1046</v>
      </c>
      <c r="G969" s="92">
        <f>(D969-B969)/B969</f>
        <v>29.95</v>
      </c>
    </row>
    <row r="970" spans="1:7" s="70" customFormat="1" ht="18.75" customHeight="1">
      <c r="A970" s="71" t="s">
        <v>1027</v>
      </c>
      <c r="B970" s="72">
        <v>669</v>
      </c>
      <c r="C970" s="72">
        <f>VLOOKUP(A970,[3]Sheet2!$A$1:$C$1164,3,FALSE)</f>
        <v>12819</v>
      </c>
      <c r="D970" s="73">
        <f>D971+D981+D997+D1002+D1013+D1020+D1028</f>
        <v>4857</v>
      </c>
      <c r="E970" s="73">
        <f>'[2]表二 (支出分县区过渡表)'!B968</f>
        <v>0</v>
      </c>
      <c r="F970" s="74">
        <f>IF(C970=0,"不可比",D970/C970*100)</f>
        <v>37.889070910367423</v>
      </c>
      <c r="G970" s="92">
        <f>(D970-B970)/B970</f>
        <v>6.260089686098655</v>
      </c>
    </row>
    <row r="971" spans="1:7" s="70" customFormat="1" ht="18.75" customHeight="1">
      <c r="A971" s="103" t="s">
        <v>1219</v>
      </c>
      <c r="B971" s="72">
        <v>0</v>
      </c>
      <c r="C971" s="72">
        <v>0</v>
      </c>
      <c r="D971" s="73">
        <f>SUM(D972:D980)</f>
        <v>0</v>
      </c>
      <c r="E971" s="73">
        <f>'[2]表二 (支出分县区过渡表)'!B969</f>
        <v>0</v>
      </c>
      <c r="F971" s="74"/>
      <c r="G971" s="92"/>
    </row>
    <row r="972" spans="1:7" s="70" customFormat="1" ht="18.75" customHeight="1">
      <c r="A972" s="71" t="s">
        <v>491</v>
      </c>
      <c r="B972" s="72"/>
      <c r="C972" s="72">
        <v>0</v>
      </c>
      <c r="D972" s="73"/>
      <c r="E972" s="73">
        <f>'[2]表二 (支出分县区过渡表)'!B970</f>
        <v>0</v>
      </c>
      <c r="F972" s="74"/>
      <c r="G972" s="92"/>
    </row>
    <row r="973" spans="1:7" s="70" customFormat="1" ht="18.75" customHeight="1">
      <c r="A973" s="71" t="s">
        <v>492</v>
      </c>
      <c r="B973" s="72"/>
      <c r="C973" s="72">
        <v>0</v>
      </c>
      <c r="D973" s="73"/>
      <c r="E973" s="73">
        <f>'[2]表二 (支出分县区过渡表)'!B971</f>
        <v>0</v>
      </c>
      <c r="F973" s="74"/>
      <c r="G973" s="92"/>
    </row>
    <row r="974" spans="1:7" s="70" customFormat="1" ht="18.75" customHeight="1">
      <c r="A974" s="71" t="s">
        <v>493</v>
      </c>
      <c r="B974" s="72"/>
      <c r="C974" s="72">
        <v>0</v>
      </c>
      <c r="D974" s="73"/>
      <c r="E974" s="73">
        <f>'[2]表二 (支出分县区过渡表)'!B972</f>
        <v>0</v>
      </c>
      <c r="F974" s="74"/>
      <c r="G974" s="92"/>
    </row>
    <row r="975" spans="1:7" s="70" customFormat="1" ht="18.75" customHeight="1">
      <c r="A975" s="71" t="s">
        <v>645</v>
      </c>
      <c r="B975" s="72"/>
      <c r="C975" s="72"/>
      <c r="D975" s="73"/>
      <c r="E975" s="73">
        <f>'[2]表二 (支出分县区过渡表)'!B973</f>
        <v>0</v>
      </c>
      <c r="F975" s="74"/>
      <c r="G975" s="92"/>
    </row>
    <row r="976" spans="1:7" s="70" customFormat="1" ht="18.75" customHeight="1">
      <c r="A976" s="71" t="s">
        <v>646</v>
      </c>
      <c r="B976" s="72"/>
      <c r="C976" s="72"/>
      <c r="D976" s="73"/>
      <c r="E976" s="73">
        <f>'[2]表二 (支出分县区过渡表)'!B974</f>
        <v>0</v>
      </c>
      <c r="F976" s="74"/>
      <c r="G976" s="92"/>
    </row>
    <row r="977" spans="1:7" s="70" customFormat="1" ht="18.75" customHeight="1">
      <c r="A977" s="71" t="s">
        <v>647</v>
      </c>
      <c r="B977" s="72"/>
      <c r="C977" s="72"/>
      <c r="D977" s="73"/>
      <c r="E977" s="73">
        <f>'[2]表二 (支出分县区过渡表)'!B975</f>
        <v>0</v>
      </c>
      <c r="F977" s="74"/>
      <c r="G977" s="92"/>
    </row>
    <row r="978" spans="1:7" s="70" customFormat="1" ht="18.75" customHeight="1">
      <c r="A978" s="71" t="s">
        <v>648</v>
      </c>
      <c r="B978" s="102"/>
      <c r="C978" s="72"/>
      <c r="D978" s="73"/>
      <c r="E978" s="73">
        <f>'[2]表二 (支出分县区过渡表)'!B976</f>
        <v>0</v>
      </c>
      <c r="F978" s="74"/>
      <c r="G978" s="92"/>
    </row>
    <row r="979" spans="1:7" s="70" customFormat="1" ht="18.75" customHeight="1">
      <c r="A979" s="71" t="s">
        <v>649</v>
      </c>
      <c r="B979" s="72"/>
      <c r="C979" s="72"/>
      <c r="D979" s="73"/>
      <c r="E979" s="73">
        <f>'[2]表二 (支出分县区过渡表)'!B977</f>
        <v>0</v>
      </c>
      <c r="F979" s="74"/>
      <c r="G979" s="92"/>
    </row>
    <row r="980" spans="1:7" s="70" customFormat="1" ht="18.75" customHeight="1">
      <c r="A980" s="71" t="s">
        <v>650</v>
      </c>
      <c r="B980" s="72"/>
      <c r="C980" s="72"/>
      <c r="D980" s="73"/>
      <c r="E980" s="73">
        <f>'[2]表二 (支出分县区过渡表)'!B978</f>
        <v>0</v>
      </c>
      <c r="F980" s="74"/>
      <c r="G980" s="92"/>
    </row>
    <row r="981" spans="1:7" s="70" customFormat="1" ht="18.75" customHeight="1">
      <c r="A981" s="103" t="s">
        <v>1220</v>
      </c>
      <c r="B981" s="72">
        <v>0</v>
      </c>
      <c r="C981" s="72"/>
      <c r="D981" s="73">
        <f>SUM(D982:D996)</f>
        <v>0</v>
      </c>
      <c r="E981" s="73" t="e">
        <f>'[2]表二 (支出分县区过渡表)'!B979</f>
        <v>#REF!</v>
      </c>
      <c r="F981" s="74"/>
      <c r="G981" s="92"/>
    </row>
    <row r="982" spans="1:7" s="70" customFormat="1" ht="18.75" customHeight="1">
      <c r="A982" s="71" t="s">
        <v>491</v>
      </c>
      <c r="B982" s="72"/>
      <c r="C982" s="72"/>
      <c r="D982" s="73"/>
      <c r="E982" s="73" t="e">
        <f>'[2]表二 (支出分县区过渡表)'!B980</f>
        <v>#REF!</v>
      </c>
      <c r="F982" s="74"/>
      <c r="G982" s="92"/>
    </row>
    <row r="983" spans="1:7" s="70" customFormat="1" ht="18.75" customHeight="1">
      <c r="A983" s="71" t="s">
        <v>492</v>
      </c>
      <c r="B983" s="72"/>
      <c r="C983" s="72"/>
      <c r="D983" s="73"/>
      <c r="E983" s="73" t="e">
        <f>'[2]表二 (支出分县区过渡表)'!B981</f>
        <v>#REF!</v>
      </c>
      <c r="F983" s="74"/>
      <c r="G983" s="92"/>
    </row>
    <row r="984" spans="1:7" s="70" customFormat="1" ht="18.75" customHeight="1">
      <c r="A984" s="71" t="s">
        <v>493</v>
      </c>
      <c r="B984" s="72"/>
      <c r="C984" s="72"/>
      <c r="D984" s="73"/>
      <c r="E984" s="73" t="e">
        <f>'[2]表二 (支出分县区过渡表)'!B982</f>
        <v>#REF!</v>
      </c>
      <c r="F984" s="74"/>
      <c r="G984" s="92"/>
    </row>
    <row r="985" spans="1:7" s="70" customFormat="1" ht="18.75" customHeight="1">
      <c r="A985" s="71" t="s">
        <v>652</v>
      </c>
      <c r="B985" s="72"/>
      <c r="C985" s="72"/>
      <c r="D985" s="73"/>
      <c r="E985" s="73" t="e">
        <f>'[2]表二 (支出分县区过渡表)'!B983</f>
        <v>#REF!</v>
      </c>
      <c r="F985" s="74"/>
      <c r="G985" s="92"/>
    </row>
    <row r="986" spans="1:7" s="70" customFormat="1" ht="18.75" customHeight="1">
      <c r="A986" s="71" t="s">
        <v>653</v>
      </c>
      <c r="B986" s="72"/>
      <c r="C986" s="72"/>
      <c r="D986" s="73"/>
      <c r="E986" s="73" t="e">
        <f>'[2]表二 (支出分县区过渡表)'!B984</f>
        <v>#REF!</v>
      </c>
      <c r="F986" s="74"/>
      <c r="G986" s="92"/>
    </row>
    <row r="987" spans="1:7" s="70" customFormat="1" ht="18.75" customHeight="1">
      <c r="A987" s="71" t="s">
        <v>654</v>
      </c>
      <c r="B987" s="72"/>
      <c r="C987" s="72"/>
      <c r="D987" s="73"/>
      <c r="E987" s="73" t="e">
        <f>'[2]表二 (支出分县区过渡表)'!B985</f>
        <v>#REF!</v>
      </c>
      <c r="F987" s="74"/>
      <c r="G987" s="92"/>
    </row>
    <row r="988" spans="1:7" s="70" customFormat="1" ht="18.75" customHeight="1">
      <c r="A988" s="71" t="s">
        <v>655</v>
      </c>
      <c r="B988" s="72"/>
      <c r="C988" s="72"/>
      <c r="D988" s="73"/>
      <c r="E988" s="73" t="e">
        <f>'[2]表二 (支出分县区过渡表)'!B986</f>
        <v>#REF!</v>
      </c>
      <c r="F988" s="74"/>
      <c r="G988" s="92"/>
    </row>
    <row r="989" spans="1:7" s="70" customFormat="1" ht="18.75" customHeight="1">
      <c r="A989" s="71" t="s">
        <v>656</v>
      </c>
      <c r="B989" s="72"/>
      <c r="C989" s="72"/>
      <c r="D989" s="73"/>
      <c r="E989" s="73" t="e">
        <f>'[2]表二 (支出分县区过渡表)'!B987</f>
        <v>#REF!</v>
      </c>
      <c r="F989" s="74"/>
      <c r="G989" s="92"/>
    </row>
    <row r="990" spans="1:7" s="70" customFormat="1" ht="18.75" customHeight="1">
      <c r="A990" s="71" t="s">
        <v>657</v>
      </c>
      <c r="B990" s="72"/>
      <c r="C990" s="72"/>
      <c r="D990" s="73"/>
      <c r="E990" s="73" t="e">
        <f>'[2]表二 (支出分县区过渡表)'!B988</f>
        <v>#REF!</v>
      </c>
      <c r="F990" s="74"/>
      <c r="G990" s="92"/>
    </row>
    <row r="991" spans="1:7" s="70" customFormat="1" ht="18.75" customHeight="1">
      <c r="A991" s="71" t="s">
        <v>658</v>
      </c>
      <c r="B991" s="72"/>
      <c r="C991" s="72"/>
      <c r="D991" s="73"/>
      <c r="E991" s="73" t="e">
        <f>'[2]表二 (支出分县区过渡表)'!B989</f>
        <v>#REF!</v>
      </c>
      <c r="F991" s="74"/>
      <c r="G991" s="92"/>
    </row>
    <row r="992" spans="1:7" s="70" customFormat="1" ht="18.75" customHeight="1">
      <c r="A992" s="71" t="s">
        <v>659</v>
      </c>
      <c r="B992" s="72"/>
      <c r="C992" s="72"/>
      <c r="D992" s="73"/>
      <c r="E992" s="73" t="e">
        <f>'[2]表二 (支出分县区过渡表)'!B990</f>
        <v>#REF!</v>
      </c>
      <c r="F992" s="74"/>
      <c r="G992" s="92"/>
    </row>
    <row r="993" spans="1:7" s="70" customFormat="1" ht="18.75" customHeight="1">
      <c r="A993" s="71" t="s">
        <v>660</v>
      </c>
      <c r="B993" s="72"/>
      <c r="C993" s="72"/>
      <c r="D993" s="73"/>
      <c r="E993" s="73" t="e">
        <f>'[2]表二 (支出分县区过渡表)'!B991</f>
        <v>#REF!</v>
      </c>
      <c r="F993" s="74"/>
      <c r="G993" s="92"/>
    </row>
    <row r="994" spans="1:7" s="70" customFormat="1" ht="18.75" customHeight="1">
      <c r="A994" s="71" t="s">
        <v>661</v>
      </c>
      <c r="B994" s="102"/>
      <c r="C994" s="72"/>
      <c r="D994" s="73"/>
      <c r="E994" s="73" t="e">
        <f>'[2]表二 (支出分县区过渡表)'!B992</f>
        <v>#REF!</v>
      </c>
      <c r="F994" s="74"/>
      <c r="G994" s="92"/>
    </row>
    <row r="995" spans="1:7" s="70" customFormat="1" ht="18.75" customHeight="1">
      <c r="A995" s="71" t="s">
        <v>662</v>
      </c>
      <c r="B995" s="72"/>
      <c r="C995" s="72"/>
      <c r="D995" s="73"/>
      <c r="E995" s="73" t="e">
        <f>'[2]表二 (支出分县区过渡表)'!B993</f>
        <v>#REF!</v>
      </c>
      <c r="F995" s="74"/>
      <c r="G995" s="92"/>
    </row>
    <row r="996" spans="1:7" s="70" customFormat="1" ht="18.75" customHeight="1">
      <c r="A996" s="71" t="s">
        <v>663</v>
      </c>
      <c r="B996" s="72"/>
      <c r="C996" s="72"/>
      <c r="D996" s="73"/>
      <c r="E996" s="73">
        <f>'[2]表二 (支出分县区过渡表)'!B994</f>
        <v>0</v>
      </c>
      <c r="F996" s="74"/>
      <c r="G996" s="92"/>
    </row>
    <row r="997" spans="1:7" s="70" customFormat="1" ht="18.75" customHeight="1">
      <c r="A997" s="103" t="s">
        <v>1221</v>
      </c>
      <c r="B997" s="72">
        <v>0</v>
      </c>
      <c r="C997" s="72"/>
      <c r="D997" s="73">
        <f>SUM(D998:D1001)</f>
        <v>2</v>
      </c>
      <c r="E997" s="73" t="e">
        <f>'[2]表二 (支出分县区过渡表)'!B995</f>
        <v>#REF!</v>
      </c>
      <c r="F997" s="74" t="s">
        <v>1046</v>
      </c>
      <c r="G997" s="92"/>
    </row>
    <row r="998" spans="1:7" s="70" customFormat="1" ht="18.75" customHeight="1">
      <c r="A998" s="71" t="s">
        <v>491</v>
      </c>
      <c r="B998" s="72"/>
      <c r="C998" s="72"/>
      <c r="D998" s="73"/>
      <c r="E998" s="73" t="e">
        <f>'[2]表二 (支出分县区过渡表)'!B996</f>
        <v>#REF!</v>
      </c>
      <c r="F998" s="74"/>
      <c r="G998" s="92"/>
    </row>
    <row r="999" spans="1:7" s="70" customFormat="1" ht="18.75" customHeight="1">
      <c r="A999" s="71" t="s">
        <v>492</v>
      </c>
      <c r="B999" s="102"/>
      <c r="C999" s="72"/>
      <c r="D999" s="73"/>
      <c r="E999" s="73" t="e">
        <f>'[2]表二 (支出分县区过渡表)'!B997</f>
        <v>#REF!</v>
      </c>
      <c r="F999" s="74"/>
      <c r="G999" s="92"/>
    </row>
    <row r="1000" spans="1:7" s="70" customFormat="1" ht="18.75" customHeight="1">
      <c r="A1000" s="71" t="s">
        <v>493</v>
      </c>
      <c r="B1000" s="72"/>
      <c r="C1000" s="72"/>
      <c r="D1000" s="73"/>
      <c r="E1000" s="73" t="e">
        <f>'[2]表二 (支出分县区过渡表)'!B998</f>
        <v>#REF!</v>
      </c>
      <c r="F1000" s="74"/>
      <c r="G1000" s="92"/>
    </row>
    <row r="1001" spans="1:7" s="70" customFormat="1" ht="18.75" customHeight="1">
      <c r="A1001" s="71" t="s">
        <v>665</v>
      </c>
      <c r="B1001" s="72"/>
      <c r="C1001" s="72"/>
      <c r="D1001" s="73">
        <v>2</v>
      </c>
      <c r="E1001" s="73">
        <f>'[2]表二 (支出分县区过渡表)'!B999</f>
        <v>15782.67</v>
      </c>
      <c r="F1001" s="74" t="s">
        <v>1046</v>
      </c>
      <c r="G1001" s="92"/>
    </row>
    <row r="1002" spans="1:7" s="70" customFormat="1" ht="18.75" customHeight="1">
      <c r="A1002" s="103" t="s">
        <v>1222</v>
      </c>
      <c r="B1002" s="72">
        <v>98</v>
      </c>
      <c r="C1002" s="72">
        <v>12521</v>
      </c>
      <c r="D1002" s="73">
        <f>SUM(D1003:D1012)</f>
        <v>1510</v>
      </c>
      <c r="E1002" s="73">
        <f>'[2]表二 (支出分县区过渡表)'!B1000</f>
        <v>289.89999999999998</v>
      </c>
      <c r="F1002" s="74">
        <f>SUM(D1002/C1002*100)</f>
        <v>12.059739637409153</v>
      </c>
      <c r="G1002" s="92">
        <f>(D1002-B1002)/B1002</f>
        <v>14.408163265306122</v>
      </c>
    </row>
    <row r="1003" spans="1:7" s="70" customFormat="1" ht="18.75" customHeight="1">
      <c r="A1003" s="71" t="s">
        <v>491</v>
      </c>
      <c r="B1003" s="72">
        <v>98</v>
      </c>
      <c r="C1003" s="72">
        <v>250</v>
      </c>
      <c r="D1003" s="73">
        <v>298</v>
      </c>
      <c r="E1003" s="73">
        <f>'[2]表二 (支出分县区过渡表)'!B1001</f>
        <v>109.09</v>
      </c>
      <c r="F1003" s="74">
        <f>SUM(D1003/C1003*100)</f>
        <v>119.19999999999999</v>
      </c>
      <c r="G1003" s="92">
        <f>(D1003-B1003)/B1003</f>
        <v>2.0408163265306123</v>
      </c>
    </row>
    <row r="1004" spans="1:7" s="70" customFormat="1" ht="18.75" customHeight="1">
      <c r="A1004" s="71" t="s">
        <v>492</v>
      </c>
      <c r="B1004" s="72"/>
      <c r="C1004" s="72"/>
      <c r="D1004" s="73"/>
      <c r="E1004" s="73">
        <f>'[2]表二 (支出分县区过渡表)'!B1002</f>
        <v>0</v>
      </c>
      <c r="F1004" s="74"/>
      <c r="G1004" s="92"/>
    </row>
    <row r="1005" spans="1:7" s="70" customFormat="1" ht="18.75" customHeight="1">
      <c r="A1005" s="71" t="s">
        <v>493</v>
      </c>
      <c r="B1005" s="102"/>
      <c r="C1005" s="72"/>
      <c r="D1005" s="73"/>
      <c r="E1005" s="73">
        <f>'[2]表二 (支出分县区过渡表)'!B1003</f>
        <v>0</v>
      </c>
      <c r="F1005" s="74"/>
      <c r="G1005" s="92"/>
    </row>
    <row r="1006" spans="1:7" s="70" customFormat="1" ht="18.75" customHeight="1">
      <c r="A1006" s="71" t="s">
        <v>667</v>
      </c>
      <c r="B1006" s="102"/>
      <c r="C1006" s="72"/>
      <c r="D1006" s="73"/>
      <c r="E1006" s="73">
        <f>'[2]表二 (支出分县区过渡表)'!B1004</f>
        <v>0</v>
      </c>
      <c r="F1006" s="74"/>
      <c r="G1006" s="92"/>
    </row>
    <row r="1007" spans="1:7" s="70" customFormat="1" ht="18.75" customHeight="1">
      <c r="A1007" s="71" t="s">
        <v>669</v>
      </c>
      <c r="B1007" s="102"/>
      <c r="C1007" s="72"/>
      <c r="D1007" s="73"/>
      <c r="E1007" s="73">
        <f>'[2]表二 (支出分县区过渡表)'!B1005</f>
        <v>0</v>
      </c>
      <c r="F1007" s="74"/>
      <c r="G1007" s="92"/>
    </row>
    <row r="1008" spans="1:7" s="70" customFormat="1" ht="18.75" customHeight="1">
      <c r="A1008" s="103" t="s">
        <v>1223</v>
      </c>
      <c r="B1008" s="102"/>
      <c r="C1008" s="72"/>
      <c r="D1008" s="73"/>
      <c r="E1008" s="73">
        <f>'[2]表二 (支出分县区过渡表)'!B1006</f>
        <v>0</v>
      </c>
      <c r="F1008" s="74"/>
      <c r="G1008" s="92"/>
    </row>
    <row r="1009" spans="1:7" s="70" customFormat="1" ht="18.75" customHeight="1">
      <c r="A1009" s="103" t="s">
        <v>1224</v>
      </c>
      <c r="B1009" s="102"/>
      <c r="C1009" s="72"/>
      <c r="D1009" s="73"/>
      <c r="E1009" s="73">
        <f>'[2]表二 (支出分县区过渡表)'!B1007</f>
        <v>0</v>
      </c>
      <c r="F1009" s="74"/>
      <c r="G1009" s="92"/>
    </row>
    <row r="1010" spans="1:7" s="70" customFormat="1" ht="18.75" customHeight="1">
      <c r="A1010" s="103" t="s">
        <v>1225</v>
      </c>
      <c r="B1010" s="102"/>
      <c r="C1010" s="72">
        <v>9271</v>
      </c>
      <c r="D1010" s="73"/>
      <c r="E1010" s="73">
        <f>'[2]表二 (支出分县区过渡表)'!B1008</f>
        <v>9080.83</v>
      </c>
      <c r="F1010" s="74" t="s">
        <v>1048</v>
      </c>
      <c r="G1010" s="92"/>
    </row>
    <row r="1011" spans="1:7" s="70" customFormat="1" ht="18.75" customHeight="1">
      <c r="A1011" s="103" t="s">
        <v>1344</v>
      </c>
      <c r="B1011" s="72"/>
      <c r="C1011" s="72"/>
      <c r="D1011" s="73">
        <v>1202</v>
      </c>
      <c r="E1011" s="73">
        <f>'[2]表二 (支出分县区过渡表)'!B1009</f>
        <v>6302.85</v>
      </c>
      <c r="F1011" s="74" t="s">
        <v>1046</v>
      </c>
      <c r="G1011" s="92"/>
    </row>
    <row r="1012" spans="1:7" s="70" customFormat="1" ht="18.75" customHeight="1">
      <c r="A1012" s="103" t="s">
        <v>1345</v>
      </c>
      <c r="B1012" s="72"/>
      <c r="C1012" s="72">
        <v>3000</v>
      </c>
      <c r="D1012" s="73">
        <v>10</v>
      </c>
      <c r="E1012" s="73">
        <f>'[2]表二 (支出分县区过渡表)'!B1010</f>
        <v>0</v>
      </c>
      <c r="F1012" s="74">
        <f>SUM(D1012/C1012*100)</f>
        <v>0.33333333333333337</v>
      </c>
      <c r="G1012" s="92"/>
    </row>
    <row r="1013" spans="1:7" s="70" customFormat="1" ht="18.75" customHeight="1">
      <c r="A1013" s="103" t="s">
        <v>1226</v>
      </c>
      <c r="B1013" s="72"/>
      <c r="C1013" s="72">
        <v>0</v>
      </c>
      <c r="D1013" s="73">
        <f>SUM(D1014:D1019)</f>
        <v>0</v>
      </c>
      <c r="E1013" s="73" t="e">
        <f>'[2]表二 (支出分县区过渡表)'!B1011</f>
        <v>#REF!</v>
      </c>
      <c r="F1013" s="74"/>
      <c r="G1013" s="92"/>
    </row>
    <row r="1014" spans="1:7" s="70" customFormat="1" ht="18.75" customHeight="1">
      <c r="A1014" s="71" t="s">
        <v>491</v>
      </c>
      <c r="B1014" s="72"/>
      <c r="C1014" s="72">
        <v>0</v>
      </c>
      <c r="D1014" s="73"/>
      <c r="E1014" s="73" t="e">
        <f>'[2]表二 (支出分县区过渡表)'!B1012</f>
        <v>#REF!</v>
      </c>
      <c r="F1014" s="74"/>
      <c r="G1014" s="92"/>
    </row>
    <row r="1015" spans="1:7" s="70" customFormat="1" ht="18.75" customHeight="1">
      <c r="A1015" s="71" t="s">
        <v>492</v>
      </c>
      <c r="B1015" s="72"/>
      <c r="C1015" s="72"/>
      <c r="D1015" s="73"/>
      <c r="E1015" s="73" t="e">
        <f>'[2]表二 (支出分县区过渡表)'!B1013</f>
        <v>#REF!</v>
      </c>
      <c r="F1015" s="74"/>
      <c r="G1015" s="92"/>
    </row>
    <row r="1016" spans="1:7" s="70" customFormat="1" ht="18.75" customHeight="1">
      <c r="A1016" s="71" t="s">
        <v>493</v>
      </c>
      <c r="B1016" s="72">
        <v>0</v>
      </c>
      <c r="C1016" s="72"/>
      <c r="D1016" s="73"/>
      <c r="E1016" s="73" t="e">
        <f>'[2]表二 (支出分县区过渡表)'!B1014</f>
        <v>#REF!</v>
      </c>
      <c r="F1016" s="74"/>
      <c r="G1016" s="92"/>
    </row>
    <row r="1017" spans="1:7" s="70" customFormat="1" ht="18.75" customHeight="1">
      <c r="A1017" s="71" t="s">
        <v>677</v>
      </c>
      <c r="B1017" s="102"/>
      <c r="C1017" s="72"/>
      <c r="D1017" s="73"/>
      <c r="E1017" s="73" t="e">
        <f>'[2]表二 (支出分县区过渡表)'!B1015</f>
        <v>#REF!</v>
      </c>
      <c r="F1017" s="74"/>
      <c r="G1017" s="92"/>
    </row>
    <row r="1018" spans="1:7" s="70" customFormat="1" ht="18.75" customHeight="1">
      <c r="A1018" s="71" t="s">
        <v>1227</v>
      </c>
      <c r="B1018" s="72"/>
      <c r="C1018" s="72"/>
      <c r="D1018" s="73"/>
      <c r="E1018" s="73" t="e">
        <f>'[2]表二 (支出分县区过渡表)'!B1016</f>
        <v>#REF!</v>
      </c>
      <c r="F1018" s="74"/>
      <c r="G1018" s="92"/>
    </row>
    <row r="1019" spans="1:7" s="70" customFormat="1" ht="18.75" customHeight="1">
      <c r="A1019" s="71" t="s">
        <v>678</v>
      </c>
      <c r="B1019" s="72"/>
      <c r="C1019" s="72"/>
      <c r="D1019" s="73"/>
      <c r="E1019" s="73">
        <f>'[2]表二 (支出分县区过渡表)'!B1017</f>
        <v>5236</v>
      </c>
      <c r="F1019" s="74"/>
      <c r="G1019" s="92"/>
    </row>
    <row r="1020" spans="1:7" s="70" customFormat="1" ht="18.75" customHeight="1">
      <c r="A1020" s="103" t="s">
        <v>1228</v>
      </c>
      <c r="B1020" s="72"/>
      <c r="C1020" s="72">
        <v>298</v>
      </c>
      <c r="D1020" s="73">
        <f>SUM(D1021:D1027)</f>
        <v>3236</v>
      </c>
      <c r="E1020" s="73">
        <f>'[2]表二 (支出分县区过渡表)'!B1018</f>
        <v>229</v>
      </c>
      <c r="F1020" s="74">
        <f>SUM(D1020/C1020*100)</f>
        <v>1085.9060402684565</v>
      </c>
      <c r="G1020" s="92"/>
    </row>
    <row r="1021" spans="1:7" s="70" customFormat="1" ht="18.75" customHeight="1">
      <c r="A1021" s="71" t="s">
        <v>491</v>
      </c>
      <c r="B1021" s="72"/>
      <c r="C1021" s="72">
        <v>86</v>
      </c>
      <c r="D1021" s="73">
        <v>229</v>
      </c>
      <c r="E1021" s="73">
        <f>'[2]表二 (支出分县区过渡表)'!B1019</f>
        <v>3</v>
      </c>
      <c r="F1021" s="74">
        <f>SUM(D1021/C1021*100)</f>
        <v>266.27906976744185</v>
      </c>
      <c r="G1021" s="92"/>
    </row>
    <row r="1022" spans="1:7" s="70" customFormat="1" ht="18.75" customHeight="1">
      <c r="A1022" s="71" t="s">
        <v>492</v>
      </c>
      <c r="B1022" s="72"/>
      <c r="C1022" s="72"/>
      <c r="D1022" s="73">
        <v>3</v>
      </c>
      <c r="E1022" s="73">
        <f>'[2]表二 (支出分县区过渡表)'!B1020</f>
        <v>0</v>
      </c>
      <c r="F1022" s="74" t="s">
        <v>1046</v>
      </c>
      <c r="G1022" s="92"/>
    </row>
    <row r="1023" spans="1:7" s="70" customFormat="1" ht="18.75" customHeight="1">
      <c r="A1023" s="71" t="s">
        <v>493</v>
      </c>
      <c r="B1023" s="102">
        <v>0</v>
      </c>
      <c r="C1023" s="72"/>
      <c r="D1023" s="73">
        <v>0</v>
      </c>
      <c r="E1023" s="73">
        <f>'[2]表二 (支出分县区过渡表)'!B1021</f>
        <v>0</v>
      </c>
      <c r="F1023" s="74"/>
      <c r="G1023" s="92"/>
    </row>
    <row r="1024" spans="1:7" s="70" customFormat="1" ht="18.75" customHeight="1">
      <c r="A1024" s="71" t="s">
        <v>680</v>
      </c>
      <c r="B1024" s="72"/>
      <c r="C1024" s="72"/>
      <c r="D1024" s="73">
        <v>0</v>
      </c>
      <c r="E1024" s="73">
        <f>'[2]表二 (支出分县区过渡表)'!B1022</f>
        <v>3</v>
      </c>
      <c r="F1024" s="74"/>
      <c r="G1024" s="92"/>
    </row>
    <row r="1025" spans="1:7" s="70" customFormat="1" ht="18.75" customHeight="1">
      <c r="A1025" s="71" t="s">
        <v>681</v>
      </c>
      <c r="B1025" s="102"/>
      <c r="C1025" s="72">
        <f>VLOOKUP(A1025,[3]Sheet2!$A$1:$C$1164,3,FALSE)</f>
        <v>4</v>
      </c>
      <c r="D1025" s="73">
        <v>3</v>
      </c>
      <c r="E1025" s="73">
        <f>'[2]表二 (支出分县区过渡表)'!B1023</f>
        <v>0</v>
      </c>
      <c r="F1025" s="74">
        <f>SUM(D1025/C1025*100)</f>
        <v>75</v>
      </c>
      <c r="G1025" s="92"/>
    </row>
    <row r="1026" spans="1:7" s="70" customFormat="1" ht="18.75" customHeight="1">
      <c r="A1026" s="103" t="s">
        <v>1229</v>
      </c>
      <c r="B1026" s="72"/>
      <c r="C1026" s="72"/>
      <c r="D1026" s="73">
        <v>0</v>
      </c>
      <c r="E1026" s="73">
        <f>'[2]表二 (支出分县区过渡表)'!B1024</f>
        <v>5001</v>
      </c>
      <c r="F1026" s="74"/>
      <c r="G1026" s="92"/>
    </row>
    <row r="1027" spans="1:7" s="70" customFormat="1" ht="18.75" customHeight="1">
      <c r="A1027" s="71" t="s">
        <v>682</v>
      </c>
      <c r="B1027" s="72"/>
      <c r="C1027" s="72">
        <f>VLOOKUP(A1027,[3]Sheet2!$A$1:$C$1164,3,FALSE)</f>
        <v>208</v>
      </c>
      <c r="D1027" s="73">
        <v>3001</v>
      </c>
      <c r="E1027" s="73">
        <f>'[2]表二 (支出分县区过渡表)'!B1025</f>
        <v>0</v>
      </c>
      <c r="F1027" s="74">
        <f>SUM(D1027/C1027*100)</f>
        <v>1442.7884615384614</v>
      </c>
      <c r="G1027" s="92"/>
    </row>
    <row r="1028" spans="1:7" s="70" customFormat="1" ht="18.75" customHeight="1">
      <c r="A1028" s="103" t="s">
        <v>1230</v>
      </c>
      <c r="B1028" s="72">
        <v>571</v>
      </c>
      <c r="C1028" s="72">
        <v>0</v>
      </c>
      <c r="D1028" s="73">
        <f>SUM(D1029:D1033)</f>
        <v>109</v>
      </c>
      <c r="E1028" s="73" t="e">
        <f>'[2]表二 (支出分县区过渡表)'!B1026</f>
        <v>#REF!</v>
      </c>
      <c r="F1028" s="74" t="s">
        <v>1046</v>
      </c>
      <c r="G1028" s="92">
        <f>(D1028-B1028)/B1028</f>
        <v>-0.80910683012259199</v>
      </c>
    </row>
    <row r="1029" spans="1:7" s="70" customFormat="1" ht="18.75" customHeight="1">
      <c r="A1029" s="71" t="s">
        <v>684</v>
      </c>
      <c r="B1029" s="72"/>
      <c r="C1029" s="72"/>
      <c r="D1029" s="73"/>
      <c r="E1029" s="73" t="e">
        <f>'[2]表二 (支出分县区过渡表)'!B1027</f>
        <v>#REF!</v>
      </c>
      <c r="F1029" s="74"/>
      <c r="G1029" s="92"/>
    </row>
    <row r="1030" spans="1:7" s="70" customFormat="1" ht="18.75" customHeight="1">
      <c r="A1030" s="71" t="s">
        <v>685</v>
      </c>
      <c r="B1030" s="72"/>
      <c r="C1030" s="72"/>
      <c r="D1030" s="73"/>
      <c r="E1030" s="73" t="e">
        <f>'[2]表二 (支出分县区过渡表)'!B1028</f>
        <v>#REF!</v>
      </c>
      <c r="F1030" s="74"/>
      <c r="G1030" s="92"/>
    </row>
    <row r="1031" spans="1:7" s="70" customFormat="1" ht="18.75" customHeight="1">
      <c r="A1031" s="71" t="s">
        <v>686</v>
      </c>
      <c r="B1031" s="72"/>
      <c r="C1031" s="72"/>
      <c r="D1031" s="73"/>
      <c r="E1031" s="73" t="e">
        <f>'[2]表二 (支出分县区过渡表)'!B1029</f>
        <v>#REF!</v>
      </c>
      <c r="F1031" s="74"/>
      <c r="G1031" s="92"/>
    </row>
    <row r="1032" spans="1:7" s="70" customFormat="1" ht="18.75" customHeight="1">
      <c r="A1032" s="71" t="s">
        <v>687</v>
      </c>
      <c r="B1032" s="102"/>
      <c r="C1032" s="72"/>
      <c r="D1032" s="73"/>
      <c r="E1032" s="73" t="e">
        <f>'[2]表二 (支出分县区过渡表)'!B1030</f>
        <v>#REF!</v>
      </c>
      <c r="F1032" s="74"/>
      <c r="G1032" s="92"/>
    </row>
    <row r="1033" spans="1:7" s="70" customFormat="1" ht="18.75" customHeight="1">
      <c r="A1033" s="71" t="s">
        <v>1231</v>
      </c>
      <c r="B1033" s="72">
        <v>571</v>
      </c>
      <c r="C1033" s="72"/>
      <c r="D1033" s="73">
        <v>109</v>
      </c>
      <c r="E1033" s="73">
        <f>'[2]表二 (支出分县区过渡表)'!B1031</f>
        <v>388.75</v>
      </c>
      <c r="F1033" s="74" t="s">
        <v>1046</v>
      </c>
      <c r="G1033" s="92">
        <f>(D1033-B1033)/B1033</f>
        <v>-0.80910683012259199</v>
      </c>
    </row>
    <row r="1034" spans="1:7" s="70" customFormat="1" ht="18.75" customHeight="1">
      <c r="A1034" s="71" t="s">
        <v>689</v>
      </c>
      <c r="B1034" s="105">
        <v>503</v>
      </c>
      <c r="C1034" s="72">
        <f>VLOOKUP(A1034,[3]Sheet2!$A$1:$C$1164,3,FALSE)</f>
        <v>894</v>
      </c>
      <c r="D1034" s="73">
        <f>D1035+D1045+D1051</f>
        <v>885</v>
      </c>
      <c r="E1034" s="73">
        <f>'[2]表二 (支出分县区过渡表)'!B1032</f>
        <v>388.75</v>
      </c>
      <c r="F1034" s="74">
        <f>SUM(D1034/C1034*100)</f>
        <v>98.993288590604024</v>
      </c>
      <c r="G1034" s="92">
        <f>(D1034-B1034)/B1034</f>
        <v>0.75944333996023861</v>
      </c>
    </row>
    <row r="1035" spans="1:7" s="70" customFormat="1" ht="18.75" customHeight="1">
      <c r="A1035" s="103" t="s">
        <v>1232</v>
      </c>
      <c r="B1035" s="105">
        <v>435</v>
      </c>
      <c r="C1035" s="72">
        <v>503</v>
      </c>
      <c r="D1035" s="73">
        <f>SUM(D1036:D1044)</f>
        <v>807</v>
      </c>
      <c r="E1035" s="73">
        <f>'[2]表二 (支出分县区过渡表)'!B1033</f>
        <v>232</v>
      </c>
      <c r="F1035" s="74">
        <f>SUM(D1035/C1035*100)</f>
        <v>160.43737574552682</v>
      </c>
      <c r="G1035" s="92">
        <f>(D1035-B1035)/B1035</f>
        <v>0.85517241379310349</v>
      </c>
    </row>
    <row r="1036" spans="1:7" s="70" customFormat="1" ht="18.75" customHeight="1">
      <c r="A1036" s="71" t="s">
        <v>491</v>
      </c>
      <c r="B1036" s="105">
        <v>281</v>
      </c>
      <c r="C1036" s="72">
        <v>253</v>
      </c>
      <c r="D1036" s="73">
        <v>232</v>
      </c>
      <c r="E1036" s="73">
        <f>'[2]表二 (支出分县区过渡表)'!B1034</f>
        <v>27</v>
      </c>
      <c r="F1036" s="74">
        <f>SUM(D1036/C1036*100)</f>
        <v>91.699604743083</v>
      </c>
      <c r="G1036" s="92">
        <f>(D1036-B1036)/B1036</f>
        <v>-0.17437722419928825</v>
      </c>
    </row>
    <row r="1037" spans="1:7" s="70" customFormat="1" ht="18.75" customHeight="1">
      <c r="A1037" s="71" t="s">
        <v>492</v>
      </c>
      <c r="B1037" s="105"/>
      <c r="C1037" s="72"/>
      <c r="D1037" s="73">
        <v>27</v>
      </c>
      <c r="E1037" s="73">
        <f>'[2]表二 (支出分县区过渡表)'!B1035</f>
        <v>0</v>
      </c>
      <c r="F1037" s="74" t="s">
        <v>1046</v>
      </c>
      <c r="G1037" s="92"/>
    </row>
    <row r="1038" spans="1:7" s="70" customFormat="1" ht="18.75" customHeight="1">
      <c r="A1038" s="71" t="s">
        <v>493</v>
      </c>
      <c r="B1038" s="105"/>
      <c r="C1038" s="72"/>
      <c r="D1038" s="73">
        <v>0</v>
      </c>
      <c r="E1038" s="73">
        <f>'[2]表二 (支出分县区过渡表)'!B1036</f>
        <v>0</v>
      </c>
      <c r="F1038" s="74"/>
      <c r="G1038" s="92"/>
    </row>
    <row r="1039" spans="1:7" s="70" customFormat="1" ht="18.75" customHeight="1">
      <c r="A1039" s="71" t="s">
        <v>691</v>
      </c>
      <c r="B1039" s="105"/>
      <c r="C1039" s="72"/>
      <c r="D1039" s="73">
        <v>0</v>
      </c>
      <c r="E1039" s="73">
        <f>'[2]表二 (支出分县区过渡表)'!B1037</f>
        <v>0</v>
      </c>
      <c r="F1039" s="74"/>
      <c r="G1039" s="92"/>
    </row>
    <row r="1040" spans="1:7" s="70" customFormat="1" ht="18.75" customHeight="1">
      <c r="A1040" s="71" t="s">
        <v>692</v>
      </c>
      <c r="B1040" s="105"/>
      <c r="C1040" s="72"/>
      <c r="D1040" s="73">
        <v>0</v>
      </c>
      <c r="E1040" s="73">
        <f>'[2]表二 (支出分县区过渡表)'!B1038</f>
        <v>0</v>
      </c>
      <c r="F1040" s="74"/>
      <c r="G1040" s="92"/>
    </row>
    <row r="1041" spans="1:7" s="70" customFormat="1" ht="18.75" customHeight="1">
      <c r="A1041" s="71" t="s">
        <v>693</v>
      </c>
      <c r="B1041" s="105"/>
      <c r="C1041" s="72"/>
      <c r="D1041" s="73">
        <v>0</v>
      </c>
      <c r="E1041" s="73">
        <f>'[2]表二 (支出分县区过渡表)'!B1039</f>
        <v>0</v>
      </c>
      <c r="F1041" s="74"/>
      <c r="G1041" s="92"/>
    </row>
    <row r="1042" spans="1:7" s="70" customFormat="1" ht="18.75" customHeight="1">
      <c r="A1042" s="71" t="s">
        <v>694</v>
      </c>
      <c r="B1042" s="105"/>
      <c r="C1042" s="72"/>
      <c r="D1042" s="73">
        <v>0</v>
      </c>
      <c r="E1042" s="73">
        <f>'[2]表二 (支出分县区过渡表)'!B1040</f>
        <v>0</v>
      </c>
      <c r="F1042" s="74"/>
      <c r="G1042" s="92"/>
    </row>
    <row r="1043" spans="1:7" s="70" customFormat="1" ht="18.75" customHeight="1">
      <c r="A1043" s="71" t="s">
        <v>507</v>
      </c>
      <c r="B1043" s="105"/>
      <c r="C1043" s="72"/>
      <c r="D1043" s="73">
        <v>0</v>
      </c>
      <c r="E1043" s="73">
        <f>'[2]表二 (支出分县区过渡表)'!B1041</f>
        <v>129.75</v>
      </c>
      <c r="F1043" s="74"/>
      <c r="G1043" s="92"/>
    </row>
    <row r="1044" spans="1:7" s="70" customFormat="1" ht="18.75" customHeight="1">
      <c r="A1044" s="71" t="s">
        <v>695</v>
      </c>
      <c r="B1044" s="105">
        <v>154</v>
      </c>
      <c r="C1044" s="72">
        <f>VLOOKUP(A1044,[3]Sheet2!$A$1:$C$1164,3,FALSE)</f>
        <v>250</v>
      </c>
      <c r="D1044" s="73">
        <v>548</v>
      </c>
      <c r="E1044" s="73">
        <f>'[2]表二 (支出分县区过渡表)'!B1042</f>
        <v>0</v>
      </c>
      <c r="F1044" s="74">
        <f>SUM(D1044/C1044*100)</f>
        <v>219.20000000000002</v>
      </c>
      <c r="G1044" s="92">
        <f>(D1044-B1044)/B1044</f>
        <v>2.5584415584415585</v>
      </c>
    </row>
    <row r="1045" spans="1:7" s="70" customFormat="1" ht="18.75" customHeight="1">
      <c r="A1045" s="103" t="s">
        <v>1233</v>
      </c>
      <c r="B1045" s="105">
        <v>68</v>
      </c>
      <c r="C1045" s="72">
        <v>3</v>
      </c>
      <c r="D1045" s="73">
        <f>SUM(D1046:D1050)</f>
        <v>76</v>
      </c>
      <c r="E1045" s="73" t="e">
        <f>'[2]表二 (支出分县区过渡表)'!B1043</f>
        <v>#REF!</v>
      </c>
      <c r="F1045" s="74">
        <f>SUM(D1045/C1045*100)</f>
        <v>2533.333333333333</v>
      </c>
      <c r="G1045" s="92">
        <f>(D1045-B1045)/B1045</f>
        <v>0.11764705882352941</v>
      </c>
    </row>
    <row r="1046" spans="1:7" s="70" customFormat="1" ht="18.75" customHeight="1">
      <c r="A1046" s="71" t="s">
        <v>491</v>
      </c>
      <c r="B1046" s="105"/>
      <c r="C1046" s="72"/>
      <c r="D1046" s="73"/>
      <c r="E1046" s="73" t="e">
        <f>'[2]表二 (支出分县区过渡表)'!B1044</f>
        <v>#REF!</v>
      </c>
      <c r="F1046" s="74"/>
      <c r="G1046" s="92"/>
    </row>
    <row r="1047" spans="1:7" s="70" customFormat="1" ht="18.75" customHeight="1">
      <c r="A1047" s="71" t="s">
        <v>492</v>
      </c>
      <c r="B1047" s="105"/>
      <c r="C1047" s="72"/>
      <c r="D1047" s="73"/>
      <c r="E1047" s="73" t="e">
        <f>'[2]表二 (支出分县区过渡表)'!B1045</f>
        <v>#REF!</v>
      </c>
      <c r="F1047" s="74"/>
      <c r="G1047" s="92"/>
    </row>
    <row r="1048" spans="1:7" s="70" customFormat="1" ht="18.75" customHeight="1">
      <c r="A1048" s="71" t="s">
        <v>493</v>
      </c>
      <c r="B1048" s="105"/>
      <c r="C1048" s="72"/>
      <c r="D1048" s="73"/>
      <c r="E1048" s="73" t="e">
        <f>'[2]表二 (支出分县区过渡表)'!B1046</f>
        <v>#REF!</v>
      </c>
      <c r="F1048" s="74"/>
      <c r="G1048" s="92"/>
    </row>
    <row r="1049" spans="1:7" s="70" customFormat="1" ht="18.75" customHeight="1">
      <c r="A1049" s="71" t="s">
        <v>697</v>
      </c>
      <c r="B1049" s="105"/>
      <c r="C1049" s="72"/>
      <c r="D1049" s="73"/>
      <c r="E1049" s="73" t="e">
        <f>'[2]表二 (支出分县区过渡表)'!B1047</f>
        <v>#REF!</v>
      </c>
      <c r="F1049" s="74"/>
      <c r="G1049" s="92"/>
    </row>
    <row r="1050" spans="1:7" s="70" customFormat="1" ht="18.75" customHeight="1">
      <c r="A1050" s="71" t="s">
        <v>698</v>
      </c>
      <c r="B1050" s="105">
        <v>68</v>
      </c>
      <c r="C1050" s="72">
        <f>VLOOKUP(A1050,[3]Sheet2!$A$1:$C$1164,3,FALSE)</f>
        <v>3</v>
      </c>
      <c r="D1050" s="73">
        <v>76</v>
      </c>
      <c r="E1050" s="73">
        <f>'[2]表二 (支出分县区过渡表)'!B1048</f>
        <v>0</v>
      </c>
      <c r="F1050" s="74">
        <f>SUM(D1050/C1050*100)</f>
        <v>2533.333333333333</v>
      </c>
      <c r="G1050" s="92">
        <f>(D1050-B1050)/B1050</f>
        <v>0.11764705882352941</v>
      </c>
    </row>
    <row r="1051" spans="1:7" s="70" customFormat="1" ht="18.75" customHeight="1">
      <c r="A1051" s="103" t="s">
        <v>1234</v>
      </c>
      <c r="B1051" s="105">
        <v>0</v>
      </c>
      <c r="C1051" s="72">
        <v>388</v>
      </c>
      <c r="D1051" s="73">
        <f>SUM(D1052:D1053)</f>
        <v>2</v>
      </c>
      <c r="E1051" s="73" t="e">
        <f>'[2]表二 (支出分县区过渡表)'!B1049</f>
        <v>#REF!</v>
      </c>
      <c r="F1051" s="74">
        <f>SUM(D1051/C1051*100)</f>
        <v>0.51546391752577314</v>
      </c>
      <c r="G1051" s="92"/>
    </row>
    <row r="1052" spans="1:7" s="70" customFormat="1" ht="18.75" customHeight="1">
      <c r="A1052" s="71" t="s">
        <v>700</v>
      </c>
      <c r="B1052" s="105"/>
      <c r="C1052" s="72"/>
      <c r="D1052" s="73"/>
      <c r="E1052" s="73" t="e">
        <f>'[2]表二 (支出分县区过渡表)'!B1050</f>
        <v>#REF!</v>
      </c>
      <c r="F1052" s="74"/>
      <c r="G1052" s="92"/>
    </row>
    <row r="1053" spans="1:7" s="70" customFormat="1" ht="18.75" customHeight="1">
      <c r="A1053" s="71" t="s">
        <v>1235</v>
      </c>
      <c r="B1053" s="105"/>
      <c r="C1053" s="72">
        <f>VLOOKUP(A1053,[3]Sheet2!$A$1:$C$1164,3,FALSE)</f>
        <v>388</v>
      </c>
      <c r="D1053" s="73">
        <v>2</v>
      </c>
      <c r="E1053" s="73">
        <f>'[2]表二 (支出分县区过渡表)'!B1051</f>
        <v>92.23</v>
      </c>
      <c r="F1053" s="74">
        <f>SUM(D1053/C1053*100)</f>
        <v>0.51546391752577314</v>
      </c>
      <c r="G1053" s="92"/>
    </row>
    <row r="1054" spans="1:7" s="70" customFormat="1" ht="18.75" customHeight="1">
      <c r="A1054" s="71" t="s">
        <v>701</v>
      </c>
      <c r="B1054" s="105">
        <v>103</v>
      </c>
      <c r="C1054" s="72">
        <f>VLOOKUP(A1054,[3]Sheet2!$A$1:$C$1164,3,FALSE)</f>
        <v>71</v>
      </c>
      <c r="D1054" s="73">
        <f>D1055+D1062+D1072+D1078+D1081</f>
        <v>426</v>
      </c>
      <c r="E1054" s="73">
        <f>'[2]表二 (支出分县区过渡表)'!B1052</f>
        <v>92.23</v>
      </c>
      <c r="F1054" s="74">
        <f>SUM(D1054/C1054*100)</f>
        <v>600</v>
      </c>
      <c r="G1054" s="92">
        <f>(D1054-B1054)/B1054</f>
        <v>3.1359223300970873</v>
      </c>
    </row>
    <row r="1055" spans="1:7" s="70" customFormat="1" ht="18.75" customHeight="1">
      <c r="A1055" s="103" t="s">
        <v>1236</v>
      </c>
      <c r="B1055" s="105">
        <v>81</v>
      </c>
      <c r="C1055" s="72">
        <v>71</v>
      </c>
      <c r="D1055" s="73">
        <f>SUM(D1056:D1061)</f>
        <v>83</v>
      </c>
      <c r="E1055" s="73">
        <f>'[2]表二 (支出分县区过渡表)'!B1053</f>
        <v>72.23</v>
      </c>
      <c r="F1055" s="74">
        <f>SUM(D1055/C1055*100)</f>
        <v>116.90140845070422</v>
      </c>
      <c r="G1055" s="92">
        <f>(D1055-B1055)/B1055</f>
        <v>2.4691358024691357E-2</v>
      </c>
    </row>
    <row r="1056" spans="1:7" s="70" customFormat="1" ht="18.75" customHeight="1">
      <c r="A1056" s="71" t="s">
        <v>491</v>
      </c>
      <c r="B1056" s="105">
        <v>52</v>
      </c>
      <c r="C1056" s="72">
        <v>61</v>
      </c>
      <c r="D1056" s="73">
        <v>67</v>
      </c>
      <c r="E1056" s="73">
        <f>'[2]表二 (支出分县区过渡表)'!B1054</f>
        <v>0</v>
      </c>
      <c r="F1056" s="74">
        <f>SUM(D1056/C1056*100)</f>
        <v>109.8360655737705</v>
      </c>
      <c r="G1056" s="92">
        <f>(D1056-B1056)/B1056</f>
        <v>0.28846153846153844</v>
      </c>
    </row>
    <row r="1057" spans="1:7" s="70" customFormat="1" ht="18.75" customHeight="1">
      <c r="A1057" s="71" t="s">
        <v>492</v>
      </c>
      <c r="B1057" s="105"/>
      <c r="C1057" s="72"/>
      <c r="D1057" s="73">
        <v>0</v>
      </c>
      <c r="E1057" s="73">
        <f>'[2]表二 (支出分县区过渡表)'!B1055</f>
        <v>0</v>
      </c>
      <c r="F1057" s="74"/>
      <c r="G1057" s="92"/>
    </row>
    <row r="1058" spans="1:7" s="70" customFormat="1" ht="18.75" customHeight="1">
      <c r="A1058" s="71" t="s">
        <v>493</v>
      </c>
      <c r="B1058" s="105"/>
      <c r="C1058" s="72"/>
      <c r="D1058" s="73">
        <v>0</v>
      </c>
      <c r="E1058" s="73">
        <f>'[2]表二 (支出分县区过渡表)'!B1056</f>
        <v>0</v>
      </c>
      <c r="F1058" s="74"/>
      <c r="G1058" s="92"/>
    </row>
    <row r="1059" spans="1:7" s="70" customFormat="1" ht="18.75" customHeight="1">
      <c r="A1059" s="71" t="s">
        <v>703</v>
      </c>
      <c r="B1059" s="105"/>
      <c r="C1059" s="72"/>
      <c r="D1059" s="73">
        <v>0</v>
      </c>
      <c r="E1059" s="73">
        <f>'[2]表二 (支出分县区过渡表)'!B1057</f>
        <v>0</v>
      </c>
      <c r="F1059" s="74"/>
      <c r="G1059" s="92"/>
    </row>
    <row r="1060" spans="1:7" s="70" customFormat="1" ht="18.75" customHeight="1">
      <c r="A1060" s="71" t="s">
        <v>507</v>
      </c>
      <c r="B1060" s="105"/>
      <c r="C1060" s="72"/>
      <c r="D1060" s="73">
        <v>0</v>
      </c>
      <c r="E1060" s="73">
        <f>'[2]表二 (支出分县区过渡表)'!B1058</f>
        <v>20</v>
      </c>
      <c r="F1060" s="74"/>
      <c r="G1060" s="92"/>
    </row>
    <row r="1061" spans="1:7" s="70" customFormat="1" ht="18.75" customHeight="1">
      <c r="A1061" s="71" t="s">
        <v>704</v>
      </c>
      <c r="B1061" s="105">
        <v>29</v>
      </c>
      <c r="C1061" s="72">
        <f>VLOOKUP(A1061,[3]Sheet2!$A$1:$C$1164,3,FALSE)</f>
        <v>10</v>
      </c>
      <c r="D1061" s="73">
        <v>16</v>
      </c>
      <c r="E1061" s="73">
        <f>'[2]表二 (支出分县区过渡表)'!B1059</f>
        <v>0</v>
      </c>
      <c r="F1061" s="74">
        <f>SUM(D1061/C1061*100)</f>
        <v>160</v>
      </c>
      <c r="G1061" s="92">
        <f>(D1061-B1061)/B1061</f>
        <v>-0.44827586206896552</v>
      </c>
    </row>
    <row r="1062" spans="1:7" s="70" customFormat="1" ht="18.75" customHeight="1">
      <c r="A1062" s="103" t="s">
        <v>1237</v>
      </c>
      <c r="B1062" s="105">
        <v>0</v>
      </c>
      <c r="C1062" s="72"/>
      <c r="D1062" s="73">
        <f>SUM(D1063:D1071)</f>
        <v>0</v>
      </c>
      <c r="E1062" s="73" t="e">
        <f>'[2]表二 (支出分县区过渡表)'!B1060</f>
        <v>#REF!</v>
      </c>
      <c r="F1062" s="74"/>
      <c r="G1062" s="92"/>
    </row>
    <row r="1063" spans="1:7" s="70" customFormat="1" ht="18.75" customHeight="1">
      <c r="A1063" s="103" t="s">
        <v>1238</v>
      </c>
      <c r="B1063" s="105"/>
      <c r="C1063" s="72"/>
      <c r="D1063" s="73"/>
      <c r="E1063" s="73" t="e">
        <f>'[2]表二 (支出分县区过渡表)'!B1061</f>
        <v>#REF!</v>
      </c>
      <c r="F1063" s="74"/>
      <c r="G1063" s="92"/>
    </row>
    <row r="1064" spans="1:7" s="70" customFormat="1" ht="18.75" customHeight="1">
      <c r="A1064" s="103" t="s">
        <v>1239</v>
      </c>
      <c r="B1064" s="105"/>
      <c r="C1064" s="72"/>
      <c r="D1064" s="73"/>
      <c r="E1064" s="73" t="e">
        <f>'[2]表二 (支出分县区过渡表)'!B1062</f>
        <v>#REF!</v>
      </c>
      <c r="F1064" s="74"/>
      <c r="G1064" s="92"/>
    </row>
    <row r="1065" spans="1:7" s="70" customFormat="1" ht="18.75" customHeight="1">
      <c r="A1065" s="103" t="s">
        <v>1240</v>
      </c>
      <c r="B1065" s="105"/>
      <c r="C1065" s="72"/>
      <c r="D1065" s="73"/>
      <c r="E1065" s="73" t="e">
        <f>'[2]表二 (支出分县区过渡表)'!B1063</f>
        <v>#REF!</v>
      </c>
      <c r="F1065" s="74"/>
      <c r="G1065" s="92"/>
    </row>
    <row r="1066" spans="1:7" s="70" customFormat="1" ht="18.75" customHeight="1">
      <c r="A1066" s="103" t="s">
        <v>1241</v>
      </c>
      <c r="B1066" s="105"/>
      <c r="C1066" s="72"/>
      <c r="D1066" s="73"/>
      <c r="E1066" s="73" t="e">
        <f>'[2]表二 (支出分县区过渡表)'!B1064</f>
        <v>#REF!</v>
      </c>
      <c r="F1066" s="74"/>
      <c r="G1066" s="92"/>
    </row>
    <row r="1067" spans="1:7" s="70" customFormat="1" ht="18.75" customHeight="1">
      <c r="A1067" s="103" t="s">
        <v>1242</v>
      </c>
      <c r="B1067" s="105"/>
      <c r="C1067" s="72"/>
      <c r="D1067" s="73"/>
      <c r="E1067" s="73" t="e">
        <f>'[2]表二 (支出分县区过渡表)'!B1065</f>
        <v>#REF!</v>
      </c>
      <c r="F1067" s="74"/>
      <c r="G1067" s="92"/>
    </row>
    <row r="1068" spans="1:7" s="70" customFormat="1" ht="18.75" customHeight="1">
      <c r="A1068" s="103" t="s">
        <v>1243</v>
      </c>
      <c r="B1068" s="105"/>
      <c r="C1068" s="72"/>
      <c r="D1068" s="73"/>
      <c r="E1068" s="73" t="e">
        <f>'[2]表二 (支出分县区过渡表)'!B1066</f>
        <v>#REF!</v>
      </c>
      <c r="F1068" s="74"/>
      <c r="G1068" s="92"/>
    </row>
    <row r="1069" spans="1:7" s="70" customFormat="1" ht="18.75" customHeight="1">
      <c r="A1069" s="103" t="s">
        <v>1244</v>
      </c>
      <c r="B1069" s="105">
        <v>0</v>
      </c>
      <c r="C1069" s="72"/>
      <c r="D1069" s="73"/>
      <c r="E1069" s="73" t="e">
        <f>'[2]表二 (支出分县区过渡表)'!B1067</f>
        <v>#REF!</v>
      </c>
      <c r="F1069" s="74"/>
      <c r="G1069" s="92"/>
    </row>
    <row r="1070" spans="1:7" s="70" customFormat="1" ht="18.75" customHeight="1">
      <c r="A1070" s="103" t="s">
        <v>1245</v>
      </c>
      <c r="B1070" s="105"/>
      <c r="C1070" s="72"/>
      <c r="D1070" s="73"/>
      <c r="E1070" s="73" t="e">
        <f>'[2]表二 (支出分县区过渡表)'!B1068</f>
        <v>#REF!</v>
      </c>
      <c r="F1070" s="74"/>
      <c r="G1070" s="92"/>
    </row>
    <row r="1071" spans="1:7" s="70" customFormat="1" ht="18.75" customHeight="1">
      <c r="A1071" s="103" t="s">
        <v>1246</v>
      </c>
      <c r="B1071" s="105"/>
      <c r="C1071" s="72"/>
      <c r="D1071" s="73"/>
      <c r="E1071" s="73">
        <f>'[2]表二 (支出分县区过渡表)'!B1069</f>
        <v>0</v>
      </c>
      <c r="F1071" s="74"/>
      <c r="G1071" s="92"/>
    </row>
    <row r="1072" spans="1:7" s="70" customFormat="1" ht="18.75" customHeight="1">
      <c r="A1072" s="103" t="s">
        <v>1247</v>
      </c>
      <c r="B1072" s="105">
        <v>22</v>
      </c>
      <c r="C1072" s="72"/>
      <c r="D1072" s="73">
        <f>SUM(D1073:D1077)</f>
        <v>0</v>
      </c>
      <c r="E1072" s="73">
        <f>'[2]表二 (支出分县区过渡表)'!B1070</f>
        <v>0</v>
      </c>
      <c r="F1072" s="74"/>
      <c r="G1072" s="92">
        <f>(D1072-B1072)/B1072</f>
        <v>-1</v>
      </c>
    </row>
    <row r="1073" spans="1:7" s="70" customFormat="1" ht="18.75" customHeight="1">
      <c r="A1073" s="71" t="s">
        <v>1248</v>
      </c>
      <c r="B1073" s="105"/>
      <c r="C1073" s="72"/>
      <c r="D1073" s="73"/>
      <c r="E1073" s="73" t="e">
        <f>'[2]表二 (支出分县区过渡表)'!B1071</f>
        <v>#REF!</v>
      </c>
      <c r="F1073" s="74"/>
      <c r="G1073" s="92"/>
    </row>
    <row r="1074" spans="1:7" s="70" customFormat="1" ht="18.75" customHeight="1">
      <c r="A1074" s="71" t="s">
        <v>1249</v>
      </c>
      <c r="B1074" s="105"/>
      <c r="C1074" s="72"/>
      <c r="D1074" s="73"/>
      <c r="E1074" s="73" t="e">
        <f>'[2]表二 (支出分县区过渡表)'!B1072</f>
        <v>#REF!</v>
      </c>
      <c r="F1074" s="74"/>
      <c r="G1074" s="92"/>
    </row>
    <row r="1075" spans="1:7" s="70" customFormat="1" ht="18.75" customHeight="1">
      <c r="A1075" s="71" t="s">
        <v>706</v>
      </c>
      <c r="B1075" s="105"/>
      <c r="C1075" s="72"/>
      <c r="D1075" s="73"/>
      <c r="E1075" s="73" t="e">
        <f>'[2]表二 (支出分县区过渡表)'!B1073</f>
        <v>#REF!</v>
      </c>
      <c r="F1075" s="74"/>
      <c r="G1075" s="92"/>
    </row>
    <row r="1076" spans="1:7" s="70" customFormat="1" ht="18.75" customHeight="1">
      <c r="A1076" s="71" t="s">
        <v>707</v>
      </c>
      <c r="B1076" s="105"/>
      <c r="C1076" s="72"/>
      <c r="D1076" s="73"/>
      <c r="E1076" s="73" t="e">
        <f>'[2]表二 (支出分县区过渡表)'!B1074</f>
        <v>#REF!</v>
      </c>
      <c r="F1076" s="74"/>
      <c r="G1076" s="92"/>
    </row>
    <row r="1077" spans="1:7" s="70" customFormat="1" ht="18.75" customHeight="1">
      <c r="A1077" s="71" t="s">
        <v>708</v>
      </c>
      <c r="B1077" s="105">
        <v>22</v>
      </c>
      <c r="C1077" s="72"/>
      <c r="D1077" s="73"/>
      <c r="E1077" s="73" t="e">
        <f>'[2]表二 (支出分县区过渡表)'!B1075</f>
        <v>#REF!</v>
      </c>
      <c r="F1077" s="74"/>
      <c r="G1077" s="92">
        <f>(D1077-B1077)/B1077</f>
        <v>-1</v>
      </c>
    </row>
    <row r="1078" spans="1:7" s="70" customFormat="1" ht="18.75" customHeight="1">
      <c r="A1078" s="103" t="s">
        <v>1250</v>
      </c>
      <c r="B1078" s="105"/>
      <c r="C1078" s="72"/>
      <c r="D1078" s="73">
        <f>D1079+D1080</f>
        <v>0</v>
      </c>
      <c r="E1078" s="73" t="e">
        <f>'[2]表二 (支出分县区过渡表)'!B1076</f>
        <v>#REF!</v>
      </c>
      <c r="F1078" s="74"/>
      <c r="G1078" s="92"/>
    </row>
    <row r="1079" spans="1:7" s="70" customFormat="1" ht="18.75" customHeight="1">
      <c r="A1079" s="103" t="s">
        <v>1251</v>
      </c>
      <c r="B1079" s="105"/>
      <c r="C1079" s="72"/>
      <c r="D1079" s="73"/>
      <c r="E1079" s="73" t="e">
        <f>'[2]表二 (支出分县区过渡表)'!B1077</f>
        <v>#REF!</v>
      </c>
      <c r="F1079" s="74"/>
      <c r="G1079" s="92"/>
    </row>
    <row r="1080" spans="1:7" s="70" customFormat="1" ht="18.75" customHeight="1">
      <c r="A1080" s="103" t="s">
        <v>1252</v>
      </c>
      <c r="B1080" s="105"/>
      <c r="C1080" s="72"/>
      <c r="D1080" s="73"/>
      <c r="E1080" s="73">
        <f>'[2]表二 (支出分县区过渡表)'!B1078</f>
        <v>0</v>
      </c>
      <c r="F1080" s="74"/>
      <c r="G1080" s="92"/>
    </row>
    <row r="1081" spans="1:7" s="70" customFormat="1" ht="18.75" customHeight="1">
      <c r="A1081" s="103" t="s">
        <v>1253</v>
      </c>
      <c r="B1081" s="105"/>
      <c r="C1081" s="72"/>
      <c r="D1081" s="73">
        <f>D1082+D1083</f>
        <v>343</v>
      </c>
      <c r="E1081" s="73" t="e">
        <f>'[2]表二 (支出分县区过渡表)'!B1079</f>
        <v>#REF!</v>
      </c>
      <c r="F1081" s="74" t="s">
        <v>1046</v>
      </c>
      <c r="G1081" s="92"/>
    </row>
    <row r="1082" spans="1:7" s="70" customFormat="1" ht="18.75" customHeight="1">
      <c r="A1082" s="103" t="s">
        <v>1254</v>
      </c>
      <c r="B1082" s="105"/>
      <c r="C1082" s="72"/>
      <c r="D1082" s="73">
        <v>0</v>
      </c>
      <c r="E1082" s="73" t="e">
        <f>'[2]表二 (支出分县区过渡表)'!B1080</f>
        <v>#REF!</v>
      </c>
      <c r="F1082" s="74"/>
      <c r="G1082" s="92"/>
    </row>
    <row r="1083" spans="1:7" s="70" customFormat="1" ht="18.75" customHeight="1">
      <c r="A1083" s="103" t="s">
        <v>1255</v>
      </c>
      <c r="B1083" s="105"/>
      <c r="C1083" s="72"/>
      <c r="D1083" s="73">
        <v>343</v>
      </c>
      <c r="E1083" s="73">
        <f>'[2]表二 (支出分县区过渡表)'!B1081</f>
        <v>0</v>
      </c>
      <c r="F1083" s="74" t="s">
        <v>1046</v>
      </c>
      <c r="G1083" s="92"/>
    </row>
    <row r="1084" spans="1:7" s="70" customFormat="1" ht="18.75" customHeight="1">
      <c r="A1084" s="71" t="s">
        <v>710</v>
      </c>
      <c r="B1084" s="105"/>
      <c r="C1084" s="72"/>
      <c r="D1084" s="73">
        <f>SUM(D1085:D1093)</f>
        <v>0</v>
      </c>
      <c r="E1084" s="73" t="e">
        <f>'[2]表二 (支出分县区过渡表)'!B1082</f>
        <v>#REF!</v>
      </c>
      <c r="F1084" s="74"/>
      <c r="G1084" s="92"/>
    </row>
    <row r="1085" spans="1:7" s="70" customFormat="1" ht="18.75" customHeight="1">
      <c r="A1085" s="103" t="s">
        <v>1256</v>
      </c>
      <c r="B1085" s="105"/>
      <c r="C1085" s="72"/>
      <c r="D1085" s="73"/>
      <c r="E1085" s="73" t="e">
        <f>'[2]表二 (支出分县区过渡表)'!B1083</f>
        <v>#REF!</v>
      </c>
      <c r="F1085" s="74"/>
      <c r="G1085" s="92"/>
    </row>
    <row r="1086" spans="1:7" s="70" customFormat="1" ht="18.75" customHeight="1">
      <c r="A1086" s="103" t="s">
        <v>1257</v>
      </c>
      <c r="B1086" s="105"/>
      <c r="C1086" s="72"/>
      <c r="D1086" s="73"/>
      <c r="E1086" s="73" t="e">
        <f>'[2]表二 (支出分县区过渡表)'!B1084</f>
        <v>#REF!</v>
      </c>
      <c r="F1086" s="74"/>
      <c r="G1086" s="92"/>
    </row>
    <row r="1087" spans="1:7" s="70" customFormat="1" ht="18.75" customHeight="1">
      <c r="A1087" s="103" t="s">
        <v>1258</v>
      </c>
      <c r="B1087" s="105"/>
      <c r="C1087" s="72"/>
      <c r="D1087" s="73"/>
      <c r="E1087" s="73" t="e">
        <f>'[2]表二 (支出分县区过渡表)'!B1085</f>
        <v>#REF!</v>
      </c>
      <c r="F1087" s="74"/>
      <c r="G1087" s="92"/>
    </row>
    <row r="1088" spans="1:7" s="70" customFormat="1" ht="18.75" customHeight="1">
      <c r="A1088" s="103" t="s">
        <v>1259</v>
      </c>
      <c r="B1088" s="105"/>
      <c r="C1088" s="72"/>
      <c r="D1088" s="73"/>
      <c r="E1088" s="73" t="e">
        <f>'[2]表二 (支出分县区过渡表)'!B1086</f>
        <v>#REF!</v>
      </c>
      <c r="F1088" s="74"/>
      <c r="G1088" s="92"/>
    </row>
    <row r="1089" spans="1:9" s="70" customFormat="1" ht="18.75" customHeight="1">
      <c r="A1089" s="103" t="s">
        <v>1260</v>
      </c>
      <c r="B1089" s="105"/>
      <c r="C1089" s="72"/>
      <c r="D1089" s="73"/>
      <c r="E1089" s="73" t="e">
        <f>'[2]表二 (支出分县区过渡表)'!B1087</f>
        <v>#REF!</v>
      </c>
      <c r="F1089" s="74"/>
      <c r="G1089" s="92"/>
    </row>
    <row r="1090" spans="1:9" s="70" customFormat="1" ht="18.75" customHeight="1">
      <c r="A1090" s="103" t="s">
        <v>1261</v>
      </c>
      <c r="B1090" s="105"/>
      <c r="C1090" s="72"/>
      <c r="D1090" s="73"/>
      <c r="E1090" s="73" t="e">
        <f>'[2]表二 (支出分县区过渡表)'!B1088</f>
        <v>#REF!</v>
      </c>
      <c r="F1090" s="74"/>
      <c r="G1090" s="92"/>
    </row>
    <row r="1091" spans="1:9" s="70" customFormat="1" ht="18.75" customHeight="1">
      <c r="A1091" s="103" t="s">
        <v>1262</v>
      </c>
      <c r="B1091" s="105"/>
      <c r="C1091" s="72"/>
      <c r="D1091" s="73"/>
      <c r="E1091" s="73" t="e">
        <f>'[2]表二 (支出分县区过渡表)'!B1089</f>
        <v>#REF!</v>
      </c>
      <c r="F1091" s="74"/>
      <c r="G1091" s="92"/>
    </row>
    <row r="1092" spans="1:9" s="70" customFormat="1" ht="18.75" customHeight="1">
      <c r="A1092" s="103" t="s">
        <v>1263</v>
      </c>
      <c r="B1092" s="105"/>
      <c r="C1092" s="72"/>
      <c r="D1092" s="73"/>
      <c r="E1092" s="73" t="e">
        <f>'[2]表二 (支出分县区过渡表)'!B1090</f>
        <v>#REF!</v>
      </c>
      <c r="F1092" s="74"/>
      <c r="G1092" s="92"/>
    </row>
    <row r="1093" spans="1:9" s="70" customFormat="1" ht="18.75" customHeight="1">
      <c r="A1093" s="103" t="s">
        <v>1264</v>
      </c>
      <c r="B1093" s="105"/>
      <c r="C1093" s="72"/>
      <c r="D1093" s="73"/>
      <c r="E1093" s="73">
        <f>'[2]表二 (支出分县区过渡表)'!B1091</f>
        <v>2161.83</v>
      </c>
      <c r="F1093" s="74"/>
      <c r="G1093" s="92"/>
    </row>
    <row r="1094" spans="1:9" s="70" customFormat="1" ht="18.75" customHeight="1">
      <c r="A1094" s="71" t="s">
        <v>1028</v>
      </c>
      <c r="B1094" s="105">
        <v>1841</v>
      </c>
      <c r="C1094" s="72">
        <f>VLOOKUP(A1094,[3]Sheet2!$A$1:$C$1164,3,FALSE)</f>
        <v>2653</v>
      </c>
      <c r="D1094" s="73">
        <f>D1095+D1122+D1137</f>
        <v>2074</v>
      </c>
      <c r="E1094" s="73">
        <f>'[2]表二 (支出分县区过渡表)'!B1092</f>
        <v>1772.13</v>
      </c>
      <c r="F1094" s="74">
        <f>SUM(D1094/C1094*100)</f>
        <v>78.175650207312472</v>
      </c>
      <c r="G1094" s="92">
        <f>(D1094-B1094)/B1094</f>
        <v>0.12656165127648017</v>
      </c>
    </row>
    <row r="1095" spans="1:9" s="70" customFormat="1" ht="18.75" customHeight="1">
      <c r="A1095" s="103" t="s">
        <v>1265</v>
      </c>
      <c r="B1095" s="105">
        <v>1482</v>
      </c>
      <c r="C1095" s="72">
        <v>2599</v>
      </c>
      <c r="D1095" s="73">
        <f>SUM(D1096:D1121)</f>
        <v>1877</v>
      </c>
      <c r="E1095" s="73">
        <f>'[2]表二 (支出分县区过渡表)'!B1093</f>
        <v>1246.67</v>
      </c>
      <c r="F1095" s="74">
        <f>SUM(D1095/C1095*100)</f>
        <v>72.220084647941519</v>
      </c>
      <c r="G1095" s="92">
        <f>(D1095-B1095)/B1095</f>
        <v>0.26653171390013497</v>
      </c>
    </row>
    <row r="1096" spans="1:9" s="70" customFormat="1" ht="18.75" customHeight="1">
      <c r="A1096" s="71" t="s">
        <v>491</v>
      </c>
      <c r="B1096" s="105">
        <v>625</v>
      </c>
      <c r="C1096" s="72">
        <v>1375</v>
      </c>
      <c r="D1096" s="73">
        <v>796</v>
      </c>
      <c r="E1096" s="73">
        <f>'[2]表二 (支出分县区过渡表)'!B1094</f>
        <v>0</v>
      </c>
      <c r="F1096" s="74">
        <f>SUM(D1096/C1096*100)</f>
        <v>57.890909090909091</v>
      </c>
      <c r="G1096" s="92">
        <f>(D1096-B1096)/B1096</f>
        <v>0.27360000000000001</v>
      </c>
    </row>
    <row r="1097" spans="1:9" s="70" customFormat="1" ht="18.75" customHeight="1">
      <c r="A1097" s="71" t="s">
        <v>492</v>
      </c>
      <c r="B1097" s="105"/>
      <c r="C1097" s="72"/>
      <c r="D1097" s="73">
        <v>0</v>
      </c>
      <c r="E1097" s="73">
        <f>'[2]表二 (支出分县区过渡表)'!B1095</f>
        <v>0</v>
      </c>
      <c r="F1097" s="74"/>
      <c r="G1097" s="92"/>
    </row>
    <row r="1098" spans="1:9" s="70" customFormat="1" ht="18.75" customHeight="1">
      <c r="A1098" s="71" t="s">
        <v>493</v>
      </c>
      <c r="B1098" s="105"/>
      <c r="C1098" s="72"/>
      <c r="D1098" s="73">
        <v>0</v>
      </c>
      <c r="E1098" s="73">
        <f>'[2]表二 (支出分县区过渡表)'!B1096</f>
        <v>0</v>
      </c>
      <c r="F1098" s="74"/>
      <c r="G1098" s="92"/>
    </row>
    <row r="1099" spans="1:9" s="70" customFormat="1" ht="18.75" customHeight="1">
      <c r="A1099" s="71" t="s">
        <v>1266</v>
      </c>
      <c r="B1099" s="105"/>
      <c r="C1099" s="72">
        <v>293</v>
      </c>
      <c r="D1099" s="73">
        <v>155</v>
      </c>
      <c r="E1099" s="73">
        <f>'[2]表二 (支出分县区过渡表)'!B1097</f>
        <v>120.38</v>
      </c>
      <c r="F1099" s="74">
        <f>SUM(D1099/C1099*100)</f>
        <v>52.901023890784984</v>
      </c>
      <c r="G1099" s="92"/>
      <c r="I1099" s="75"/>
    </row>
    <row r="1100" spans="1:9" s="70" customFormat="1" ht="18.75" customHeight="1">
      <c r="A1100" s="71" t="s">
        <v>1267</v>
      </c>
      <c r="B1100" s="105">
        <v>437</v>
      </c>
      <c r="C1100" s="72">
        <f>VLOOKUP(A1100,[3]Sheet2!$A$1:$C$1164,3,FALSE)</f>
        <v>147</v>
      </c>
      <c r="D1100" s="73">
        <v>11</v>
      </c>
      <c r="E1100" s="73">
        <f>'[2]表二 (支出分县区过渡表)'!B1098</f>
        <v>0</v>
      </c>
      <c r="F1100" s="74">
        <f>SUM(D1100/C1100*100)</f>
        <v>7.4829931972789119</v>
      </c>
      <c r="G1100" s="92">
        <f>(D1100-B1100)/B1100</f>
        <v>-0.97482837528604116</v>
      </c>
      <c r="I1100" s="75"/>
    </row>
    <row r="1101" spans="1:9" s="70" customFormat="1" ht="18.75" customHeight="1">
      <c r="A1101" s="71" t="s">
        <v>1268</v>
      </c>
      <c r="B1101" s="105"/>
      <c r="C1101" s="72"/>
      <c r="D1101" s="73">
        <v>0</v>
      </c>
      <c r="E1101" s="73">
        <f>'[2]表二 (支出分县区过渡表)'!B1099</f>
        <v>0</v>
      </c>
      <c r="F1101" s="74"/>
      <c r="G1101" s="92"/>
      <c r="I1101" s="75"/>
    </row>
    <row r="1102" spans="1:9" s="70" customFormat="1" ht="18.75" customHeight="1">
      <c r="A1102" s="71" t="s">
        <v>1269</v>
      </c>
      <c r="B1102" s="105"/>
      <c r="C1102" s="72"/>
      <c r="D1102" s="73">
        <v>0</v>
      </c>
      <c r="E1102" s="73">
        <f>'[2]表二 (支出分县区过渡表)'!B1100</f>
        <v>285.27</v>
      </c>
      <c r="F1102" s="74"/>
      <c r="G1102" s="92"/>
      <c r="I1102" s="75"/>
    </row>
    <row r="1103" spans="1:9" s="70" customFormat="1" ht="18.75" customHeight="1">
      <c r="A1103" s="71" t="s">
        <v>1270</v>
      </c>
      <c r="B1103" s="105"/>
      <c r="C1103" s="72">
        <f>VLOOKUP(A1103,[3]Sheet2!$A$1:$C$1164,3,FALSE)</f>
        <v>381</v>
      </c>
      <c r="D1103" s="73">
        <v>0</v>
      </c>
      <c r="E1103" s="73">
        <f>'[2]表二 (支出分县区过渡表)'!B1101</f>
        <v>0</v>
      </c>
      <c r="F1103" s="74">
        <f>SUM(D1103/C1103*100)</f>
        <v>0</v>
      </c>
      <c r="G1103" s="92"/>
      <c r="I1103" s="75"/>
    </row>
    <row r="1104" spans="1:9" s="70" customFormat="1" ht="18.75" customHeight="1">
      <c r="A1104" s="71" t="s">
        <v>722</v>
      </c>
      <c r="B1104" s="105"/>
      <c r="C1104" s="72"/>
      <c r="D1104" s="73">
        <v>0</v>
      </c>
      <c r="E1104" s="73">
        <f>'[2]表二 (支出分县区过渡表)'!B1102</f>
        <v>0</v>
      </c>
      <c r="F1104" s="74"/>
      <c r="G1104" s="92"/>
      <c r="I1104" s="75"/>
    </row>
    <row r="1105" spans="1:9" s="70" customFormat="1" ht="18.75" customHeight="1">
      <c r="A1105" s="71" t="s">
        <v>1271</v>
      </c>
      <c r="B1105" s="105">
        <v>80</v>
      </c>
      <c r="C1105" s="72"/>
      <c r="D1105" s="73">
        <v>0</v>
      </c>
      <c r="E1105" s="73">
        <f>'[2]表二 (支出分县区过渡表)'!B1103</f>
        <v>0</v>
      </c>
      <c r="F1105" s="74"/>
      <c r="G1105" s="92">
        <f>(D1105-B1105)/B1105</f>
        <v>-1</v>
      </c>
      <c r="I1105" s="75"/>
    </row>
    <row r="1106" spans="1:9" s="70" customFormat="1" ht="18.75" customHeight="1">
      <c r="A1106" s="71" t="s">
        <v>1272</v>
      </c>
      <c r="B1106" s="105"/>
      <c r="C1106" s="72"/>
      <c r="D1106" s="73">
        <v>0</v>
      </c>
      <c r="E1106" s="73">
        <f>'[2]表二 (支出分县区过渡表)'!B1104</f>
        <v>0</v>
      </c>
      <c r="F1106" s="74"/>
      <c r="G1106" s="92"/>
      <c r="I1106" s="75"/>
    </row>
    <row r="1107" spans="1:9" s="70" customFormat="1" ht="18.75" customHeight="1">
      <c r="A1107" s="71" t="s">
        <v>724</v>
      </c>
      <c r="B1107" s="105"/>
      <c r="C1107" s="72"/>
      <c r="D1107" s="73">
        <v>0</v>
      </c>
      <c r="E1107" s="73">
        <f>'[2]表二 (支出分县区过渡表)'!B1105</f>
        <v>0</v>
      </c>
      <c r="F1107" s="74"/>
      <c r="G1107" s="92"/>
      <c r="I1107" s="75"/>
    </row>
    <row r="1108" spans="1:9" s="70" customFormat="1" ht="18.75" customHeight="1">
      <c r="A1108" s="71" t="s">
        <v>725</v>
      </c>
      <c r="B1108" s="105"/>
      <c r="C1108" s="72"/>
      <c r="D1108" s="73">
        <v>0</v>
      </c>
      <c r="E1108" s="73">
        <f>'[2]表二 (支出分县区过渡表)'!B1106</f>
        <v>0</v>
      </c>
      <c r="F1108" s="74"/>
      <c r="G1108" s="92"/>
      <c r="I1108" s="75"/>
    </row>
    <row r="1109" spans="1:9" s="75" customFormat="1" ht="18.75" customHeight="1">
      <c r="A1109" s="71" t="s">
        <v>726</v>
      </c>
      <c r="B1109" s="105"/>
      <c r="C1109" s="72"/>
      <c r="D1109" s="73">
        <v>0</v>
      </c>
      <c r="E1109" s="73">
        <f>'[2]表二 (支出分县区过渡表)'!B1107</f>
        <v>0</v>
      </c>
      <c r="F1109" s="74"/>
      <c r="G1109" s="92"/>
      <c r="I1109" s="70"/>
    </row>
    <row r="1110" spans="1:9" s="75" customFormat="1" ht="18.75" customHeight="1">
      <c r="A1110" s="71" t="s">
        <v>1273</v>
      </c>
      <c r="B1110" s="105"/>
      <c r="C1110" s="72"/>
      <c r="D1110" s="73">
        <v>0</v>
      </c>
      <c r="E1110" s="73">
        <f>'[2]表二 (支出分县区过渡表)'!B1108</f>
        <v>0</v>
      </c>
      <c r="F1110" s="74"/>
      <c r="G1110" s="92"/>
      <c r="I1110" s="70"/>
    </row>
    <row r="1111" spans="1:9" s="75" customFormat="1" ht="18.75" customHeight="1">
      <c r="A1111" s="71" t="s">
        <v>1274</v>
      </c>
      <c r="B1111" s="105"/>
      <c r="C1111" s="72"/>
      <c r="D1111" s="73">
        <v>0</v>
      </c>
      <c r="E1111" s="73">
        <f>'[2]表二 (支出分县区过渡表)'!B1109</f>
        <v>0</v>
      </c>
      <c r="F1111" s="74"/>
      <c r="G1111" s="92"/>
      <c r="I1111" s="70"/>
    </row>
    <row r="1112" spans="1:9" s="75" customFormat="1" ht="18.75" customHeight="1">
      <c r="A1112" s="71" t="s">
        <v>1275</v>
      </c>
      <c r="B1112" s="105"/>
      <c r="C1112" s="72"/>
      <c r="D1112" s="73">
        <v>0</v>
      </c>
      <c r="E1112" s="73">
        <f>'[2]表二 (支出分县区过渡表)'!B1110</f>
        <v>0</v>
      </c>
      <c r="F1112" s="74"/>
      <c r="G1112" s="92"/>
      <c r="I1112" s="70"/>
    </row>
    <row r="1113" spans="1:9" s="75" customFormat="1" ht="18.75" customHeight="1">
      <c r="A1113" s="71" t="s">
        <v>735</v>
      </c>
      <c r="B1113" s="105">
        <v>296</v>
      </c>
      <c r="C1113" s="72"/>
      <c r="D1113" s="73">
        <v>0</v>
      </c>
      <c r="E1113" s="73">
        <f>'[2]表二 (支出分县区过渡表)'!B1111</f>
        <v>0</v>
      </c>
      <c r="F1113" s="74"/>
      <c r="G1113" s="92">
        <f>(D1113-B1113)/B1113</f>
        <v>-1</v>
      </c>
      <c r="I1113" s="70"/>
    </row>
    <row r="1114" spans="1:9" s="75" customFormat="1" ht="18.75" customHeight="1">
      <c r="A1114" s="71" t="s">
        <v>1276</v>
      </c>
      <c r="B1114" s="105">
        <v>0</v>
      </c>
      <c r="C1114" s="72"/>
      <c r="D1114" s="73">
        <v>0</v>
      </c>
      <c r="E1114" s="73">
        <f>'[2]表二 (支出分县区过渡表)'!B1112</f>
        <v>0</v>
      </c>
      <c r="F1114" s="74"/>
      <c r="G1114" s="92"/>
      <c r="I1114" s="70"/>
    </row>
    <row r="1115" spans="1:9" s="75" customFormat="1" ht="18.75" customHeight="1">
      <c r="A1115" s="71" t="s">
        <v>737</v>
      </c>
      <c r="B1115" s="105"/>
      <c r="C1115" s="72"/>
      <c r="D1115" s="73">
        <v>0</v>
      </c>
      <c r="E1115" s="73">
        <f>'[2]表二 (支出分县区过渡表)'!B1113</f>
        <v>0</v>
      </c>
      <c r="F1115" s="74"/>
      <c r="G1115" s="92"/>
      <c r="I1115" s="70"/>
    </row>
    <row r="1116" spans="1:9" s="75" customFormat="1" ht="18.75" customHeight="1">
      <c r="A1116" s="71" t="s">
        <v>738</v>
      </c>
      <c r="B1116" s="105"/>
      <c r="C1116" s="72"/>
      <c r="D1116" s="73">
        <v>0</v>
      </c>
      <c r="E1116" s="73">
        <f>'[2]表二 (支出分县区过渡表)'!B1114</f>
        <v>0</v>
      </c>
      <c r="F1116" s="74"/>
      <c r="G1116" s="92"/>
      <c r="I1116" s="70"/>
    </row>
    <row r="1117" spans="1:9" s="75" customFormat="1" ht="18.75" customHeight="1">
      <c r="A1117" s="71" t="s">
        <v>739</v>
      </c>
      <c r="B1117" s="105"/>
      <c r="C1117" s="72"/>
      <c r="D1117" s="73">
        <v>0</v>
      </c>
      <c r="E1117" s="73">
        <f>'[2]表二 (支出分县区过渡表)'!B1115</f>
        <v>0</v>
      </c>
      <c r="F1117" s="74"/>
      <c r="G1117" s="92"/>
      <c r="I1117" s="70"/>
    </row>
    <row r="1118" spans="1:9" s="75" customFormat="1" ht="18.75" customHeight="1">
      <c r="A1118" s="71" t="s">
        <v>1277</v>
      </c>
      <c r="B1118" s="105"/>
      <c r="C1118" s="72"/>
      <c r="D1118" s="73">
        <v>0</v>
      </c>
      <c r="E1118" s="73">
        <f>'[2]表二 (支出分县区过渡表)'!B1116</f>
        <v>0</v>
      </c>
      <c r="F1118" s="74"/>
      <c r="G1118" s="92"/>
      <c r="I1118" s="70"/>
    </row>
    <row r="1119" spans="1:9" s="70" customFormat="1" ht="18.75" customHeight="1">
      <c r="A1119" s="71" t="s">
        <v>1278</v>
      </c>
      <c r="B1119" s="105">
        <v>44</v>
      </c>
      <c r="C1119" s="72">
        <f>VLOOKUP(A1119,[3]Sheet2!$A$1:$C$1164,3,FALSE)</f>
        <v>43</v>
      </c>
      <c r="D1119" s="73">
        <v>0</v>
      </c>
      <c r="E1119" s="73">
        <f>'[2]表二 (支出分县区过渡表)'!B1117</f>
        <v>0</v>
      </c>
      <c r="F1119" s="74" t="s">
        <v>1048</v>
      </c>
      <c r="G1119" s="92">
        <f>(D1119-B1119)/B1119</f>
        <v>-1</v>
      </c>
    </row>
    <row r="1120" spans="1:9" s="70" customFormat="1" ht="18.75" customHeight="1">
      <c r="A1120" s="71" t="s">
        <v>507</v>
      </c>
      <c r="B1120" s="105"/>
      <c r="C1120" s="72"/>
      <c r="D1120" s="73">
        <v>0</v>
      </c>
      <c r="E1120" s="73">
        <f>'[2]表二 (支出分县区过渡表)'!B1118</f>
        <v>119.81</v>
      </c>
      <c r="F1120" s="74"/>
      <c r="G1120" s="92"/>
    </row>
    <row r="1121" spans="1:9" s="70" customFormat="1" ht="18.75" customHeight="1">
      <c r="A1121" s="71" t="s">
        <v>1279</v>
      </c>
      <c r="B1121" s="105"/>
      <c r="C1121" s="72">
        <f>VLOOKUP(A1121,[3]Sheet2!$A$1:$C$1164,3,FALSE)</f>
        <v>360</v>
      </c>
      <c r="D1121" s="73">
        <v>915</v>
      </c>
      <c r="E1121" s="73">
        <f>'[2]表二 (支出分县区过渡表)'!B1119</f>
        <v>297.7</v>
      </c>
      <c r="F1121" s="74">
        <f>SUM(D1121/C1121*100)</f>
        <v>254.16666666666666</v>
      </c>
      <c r="G1121" s="92"/>
    </row>
    <row r="1122" spans="1:9" s="70" customFormat="1" ht="18.75" customHeight="1">
      <c r="A1122" s="103" t="s">
        <v>1280</v>
      </c>
      <c r="B1122" s="105">
        <v>359</v>
      </c>
      <c r="C1122" s="72">
        <v>54</v>
      </c>
      <c r="D1122" s="73">
        <f>SUM(D1123:D1136)</f>
        <v>143</v>
      </c>
      <c r="E1122" s="73">
        <f>'[2]表二 (支出分县区过渡表)'!B1120</f>
        <v>90</v>
      </c>
      <c r="F1122" s="74">
        <f>SUM(D1122/C1122*100)</f>
        <v>264.81481481481484</v>
      </c>
      <c r="G1122" s="92">
        <f>(D1122-B1122)/B1122</f>
        <v>-0.60167130919220058</v>
      </c>
    </row>
    <row r="1123" spans="1:9" s="70" customFormat="1" ht="18.75" customHeight="1">
      <c r="A1123" s="71" t="s">
        <v>491</v>
      </c>
      <c r="B1123" s="105"/>
      <c r="C1123" s="72">
        <v>44</v>
      </c>
      <c r="D1123" s="73">
        <v>2</v>
      </c>
      <c r="E1123" s="73">
        <f>'[2]表二 (支出分县区过渡表)'!B1121</f>
        <v>0</v>
      </c>
      <c r="F1123" s="74">
        <f>SUM(D1123/C1123*100)</f>
        <v>4.5454545454545459</v>
      </c>
      <c r="G1123" s="92"/>
    </row>
    <row r="1124" spans="1:9" s="70" customFormat="1" ht="18.75" customHeight="1">
      <c r="A1124" s="71" t="s">
        <v>492</v>
      </c>
      <c r="B1124" s="105"/>
      <c r="C1124" s="72"/>
      <c r="D1124" s="73">
        <v>0</v>
      </c>
      <c r="E1124" s="73">
        <f>'[2]表二 (支出分县区过渡表)'!B1122</f>
        <v>0</v>
      </c>
      <c r="F1124" s="74"/>
      <c r="G1124" s="92"/>
    </row>
    <row r="1125" spans="1:9" s="70" customFormat="1" ht="18.75" customHeight="1">
      <c r="A1125" s="71" t="s">
        <v>493</v>
      </c>
      <c r="B1125" s="105"/>
      <c r="C1125" s="72"/>
      <c r="D1125" s="73">
        <v>0</v>
      </c>
      <c r="E1125" s="73">
        <f>'[2]表二 (支出分县区过渡表)'!B1123</f>
        <v>0</v>
      </c>
      <c r="F1125" s="74"/>
      <c r="G1125" s="92"/>
    </row>
    <row r="1126" spans="1:9" s="70" customFormat="1" ht="18.75" customHeight="1">
      <c r="A1126" s="71" t="s">
        <v>748</v>
      </c>
      <c r="B1126" s="105"/>
      <c r="C1126" s="72"/>
      <c r="D1126" s="73">
        <v>0</v>
      </c>
      <c r="E1126" s="73">
        <f>'[2]表二 (支出分县区过渡表)'!B1124</f>
        <v>0</v>
      </c>
      <c r="F1126" s="74"/>
      <c r="G1126" s="92"/>
    </row>
    <row r="1127" spans="1:9" s="70" customFormat="1" ht="18.75" customHeight="1">
      <c r="A1127" s="71" t="s">
        <v>749</v>
      </c>
      <c r="B1127" s="105"/>
      <c r="C1127" s="72"/>
      <c r="D1127" s="73">
        <v>0</v>
      </c>
      <c r="E1127" s="73">
        <f>'[2]表二 (支出分县区过渡表)'!B1125</f>
        <v>0</v>
      </c>
      <c r="F1127" s="74"/>
      <c r="G1127" s="92"/>
    </row>
    <row r="1128" spans="1:9" s="70" customFormat="1" ht="18.75" customHeight="1">
      <c r="A1128" s="71" t="s">
        <v>750</v>
      </c>
      <c r="B1128" s="105"/>
      <c r="C1128" s="72"/>
      <c r="D1128" s="73">
        <v>0</v>
      </c>
      <c r="E1128" s="73">
        <f>'[2]表二 (支出分县区过渡表)'!B1126</f>
        <v>0</v>
      </c>
      <c r="F1128" s="74"/>
      <c r="G1128" s="92"/>
    </row>
    <row r="1129" spans="1:9" s="70" customFormat="1" ht="18.75" customHeight="1">
      <c r="A1129" s="71" t="s">
        <v>751</v>
      </c>
      <c r="B1129" s="105"/>
      <c r="C1129" s="72"/>
      <c r="D1129" s="73">
        <v>0</v>
      </c>
      <c r="E1129" s="73">
        <f>'[2]表二 (支出分县区过渡表)'!B1127</f>
        <v>0</v>
      </c>
      <c r="F1129" s="74"/>
      <c r="G1129" s="92"/>
    </row>
    <row r="1130" spans="1:9" s="70" customFormat="1" ht="18.75" customHeight="1">
      <c r="A1130" s="71" t="s">
        <v>752</v>
      </c>
      <c r="B1130" s="105"/>
      <c r="C1130" s="72"/>
      <c r="D1130" s="73">
        <v>0</v>
      </c>
      <c r="E1130" s="73">
        <f>'[2]表二 (支出分县区过渡表)'!B1128</f>
        <v>0</v>
      </c>
      <c r="F1130" s="74"/>
      <c r="G1130" s="92"/>
    </row>
    <row r="1131" spans="1:9" s="70" customFormat="1" ht="18.75" customHeight="1">
      <c r="A1131" s="71" t="s">
        <v>753</v>
      </c>
      <c r="B1131" s="105">
        <v>10</v>
      </c>
      <c r="C1131" s="72">
        <f>VLOOKUP(A1131,[3]Sheet2!$A$1:$C$1164,3,FALSE)</f>
        <v>10</v>
      </c>
      <c r="D1131" s="73">
        <v>0</v>
      </c>
      <c r="E1131" s="73">
        <f>'[2]表二 (支出分县区过渡表)'!B1129</f>
        <v>0</v>
      </c>
      <c r="F1131" s="74" t="s">
        <v>1048</v>
      </c>
      <c r="G1131" s="92">
        <f>(D1131-B1131)/B1131</f>
        <v>-1</v>
      </c>
    </row>
    <row r="1132" spans="1:9" s="70" customFormat="1" ht="18.75" customHeight="1">
      <c r="A1132" s="71" t="s">
        <v>754</v>
      </c>
      <c r="B1132" s="105"/>
      <c r="C1132" s="72"/>
      <c r="D1132" s="73">
        <v>0</v>
      </c>
      <c r="E1132" s="73">
        <f>'[2]表二 (支出分县区过渡表)'!B1130</f>
        <v>0</v>
      </c>
      <c r="F1132" s="74"/>
      <c r="G1132" s="92"/>
    </row>
    <row r="1133" spans="1:9" s="70" customFormat="1" ht="18.75" customHeight="1">
      <c r="A1133" s="71" t="s">
        <v>755</v>
      </c>
      <c r="B1133" s="105"/>
      <c r="C1133" s="72"/>
      <c r="D1133" s="73">
        <v>0</v>
      </c>
      <c r="E1133" s="73">
        <f>'[2]表二 (支出分县区过渡表)'!B1131</f>
        <v>0</v>
      </c>
      <c r="F1133" s="74"/>
      <c r="G1133" s="92"/>
    </row>
    <row r="1134" spans="1:9" s="70" customFormat="1" ht="18.75" customHeight="1">
      <c r="A1134" s="71" t="s">
        <v>756</v>
      </c>
      <c r="B1134" s="105"/>
      <c r="C1134" s="72"/>
      <c r="D1134" s="73">
        <v>0</v>
      </c>
      <c r="E1134" s="73">
        <f>'[2]表二 (支出分县区过渡表)'!B1132</f>
        <v>0</v>
      </c>
      <c r="F1134" s="74"/>
      <c r="G1134" s="92"/>
    </row>
    <row r="1135" spans="1:9" s="70" customFormat="1" ht="18.75" customHeight="1">
      <c r="A1135" s="71" t="s">
        <v>757</v>
      </c>
      <c r="B1135" s="105"/>
      <c r="C1135" s="72"/>
      <c r="D1135" s="73">
        <v>0</v>
      </c>
      <c r="E1135" s="73">
        <f>'[2]表二 (支出分县区过渡表)'!B1133</f>
        <v>207.7</v>
      </c>
      <c r="F1135" s="74"/>
      <c r="G1135" s="92"/>
    </row>
    <row r="1136" spans="1:9" s="70" customFormat="1" ht="18.75" customHeight="1">
      <c r="A1136" s="71" t="s">
        <v>758</v>
      </c>
      <c r="B1136" s="105">
        <v>349</v>
      </c>
      <c r="C1136" s="72"/>
      <c r="D1136" s="73">
        <v>141</v>
      </c>
      <c r="E1136" s="73">
        <f>'[2]表二 (支出分县区过渡表)'!B1134</f>
        <v>92</v>
      </c>
      <c r="F1136" s="74" t="s">
        <v>1046</v>
      </c>
      <c r="G1136" s="92">
        <f>(D1136-B1136)/B1136</f>
        <v>-0.59598853868194845</v>
      </c>
      <c r="I1136" s="75"/>
    </row>
    <row r="1137" spans="1:9" s="70" customFormat="1" ht="18.75" customHeight="1">
      <c r="A1137" s="103" t="s">
        <v>1281</v>
      </c>
      <c r="B1137" s="105"/>
      <c r="C1137" s="72"/>
      <c r="D1137" s="73">
        <v>54</v>
      </c>
      <c r="E1137" s="73">
        <f>'[2]表二 (支出分县区过渡表)'!B1135</f>
        <v>1696</v>
      </c>
      <c r="F1137" s="74" t="s">
        <v>1046</v>
      </c>
      <c r="G1137" s="92"/>
      <c r="I1137" s="75"/>
    </row>
    <row r="1138" spans="1:9" s="70" customFormat="1" ht="18.75" customHeight="1">
      <c r="A1138" s="71" t="s">
        <v>759</v>
      </c>
      <c r="B1138" s="105">
        <v>2901</v>
      </c>
      <c r="C1138" s="72">
        <f>VLOOKUP(A1138,[3]Sheet2!$A$1:$C$1164,3,FALSE)</f>
        <v>1736</v>
      </c>
      <c r="D1138" s="73">
        <f>D1139+D1150+D1154</f>
        <v>7229</v>
      </c>
      <c r="E1138" s="73">
        <f>'[2]表二 (支出分县区过渡表)'!B1136</f>
        <v>1696</v>
      </c>
      <c r="F1138" s="74">
        <f>SUM(D1138/C1138*100)</f>
        <v>416.41705069124424</v>
      </c>
      <c r="G1138" s="92">
        <f>(D1138-B1138)/B1138</f>
        <v>1.4918993450534299</v>
      </c>
    </row>
    <row r="1139" spans="1:9" s="70" customFormat="1" ht="18.75" customHeight="1">
      <c r="A1139" s="103" t="s">
        <v>1282</v>
      </c>
      <c r="B1139" s="105">
        <v>2207</v>
      </c>
      <c r="C1139" s="72">
        <v>1447</v>
      </c>
      <c r="D1139" s="73">
        <f>SUM(D1140:D1149)</f>
        <v>3632</v>
      </c>
      <c r="E1139" s="73">
        <f>'[2]表二 (支出分县区过渡表)'!B1137</f>
        <v>110</v>
      </c>
      <c r="F1139" s="74">
        <f>SUM(D1139/C1139*100)</f>
        <v>251.00207325501037</v>
      </c>
      <c r="G1139" s="92">
        <f>(D1139-B1139)/B1139</f>
        <v>0.64567285908473038</v>
      </c>
    </row>
    <row r="1140" spans="1:9" s="70" customFormat="1" ht="18.75" customHeight="1">
      <c r="A1140" s="71" t="s">
        <v>761</v>
      </c>
      <c r="B1140" s="105"/>
      <c r="C1140" s="72"/>
      <c r="D1140" s="73">
        <v>26</v>
      </c>
      <c r="E1140" s="73">
        <f>'[2]表二 (支出分县区过渡表)'!B1138</f>
        <v>0</v>
      </c>
      <c r="F1140" s="74" t="s">
        <v>1046</v>
      </c>
      <c r="G1140" s="92"/>
    </row>
    <row r="1141" spans="1:9" s="70" customFormat="1" ht="18.75" customHeight="1">
      <c r="A1141" s="71" t="s">
        <v>762</v>
      </c>
      <c r="B1141" s="105"/>
      <c r="C1141" s="72"/>
      <c r="D1141" s="73">
        <v>0</v>
      </c>
      <c r="E1141" s="73">
        <f>'[2]表二 (支出分县区过渡表)'!B1139</f>
        <v>0</v>
      </c>
      <c r="F1141" s="74"/>
      <c r="G1141" s="92"/>
    </row>
    <row r="1142" spans="1:9" s="70" customFormat="1" ht="18.75" customHeight="1">
      <c r="A1142" s="71" t="s">
        <v>763</v>
      </c>
      <c r="B1142" s="105"/>
      <c r="C1142" s="72"/>
      <c r="D1142" s="73">
        <v>114</v>
      </c>
      <c r="E1142" s="73">
        <f>'[2]表二 (支出分县区过渡表)'!B1140</f>
        <v>0</v>
      </c>
      <c r="F1142" s="74" t="s">
        <v>1046</v>
      </c>
      <c r="G1142" s="92"/>
    </row>
    <row r="1143" spans="1:9" s="70" customFormat="1" ht="18.75" customHeight="1">
      <c r="A1143" s="71" t="s">
        <v>764</v>
      </c>
      <c r="B1143" s="105"/>
      <c r="C1143" s="72"/>
      <c r="D1143" s="73">
        <v>0</v>
      </c>
      <c r="E1143" s="73">
        <f>'[2]表二 (支出分县区过渡表)'!B1141</f>
        <v>0</v>
      </c>
      <c r="F1143" s="74"/>
      <c r="G1143" s="92"/>
    </row>
    <row r="1144" spans="1:9" s="70" customFormat="1" ht="18.75" customHeight="1">
      <c r="A1144" s="71" t="s">
        <v>765</v>
      </c>
      <c r="B1144" s="105">
        <v>2207</v>
      </c>
      <c r="C1144" s="72">
        <f>VLOOKUP(A1144,[3]Sheet2!$A$1:$C$1164,3,FALSE)</f>
        <v>961</v>
      </c>
      <c r="D1144" s="73">
        <v>1450</v>
      </c>
      <c r="E1144" s="73">
        <f>'[2]表二 (支出分县区过渡表)'!B1142</f>
        <v>72</v>
      </c>
      <c r="F1144" s="74">
        <f>SUM(D1144/C1144*100)</f>
        <v>150.88449531737774</v>
      </c>
      <c r="G1144" s="92">
        <f>(D1144-B1144)/B1144</f>
        <v>-0.34299954689623924</v>
      </c>
    </row>
    <row r="1145" spans="1:9" s="70" customFormat="1" ht="18.75" customHeight="1">
      <c r="A1145" s="71" t="s">
        <v>766</v>
      </c>
      <c r="B1145" s="105"/>
      <c r="C1145" s="72">
        <f>VLOOKUP(A1145,[3]Sheet2!$A$1:$C$1164,3,FALSE)</f>
        <v>483</v>
      </c>
      <c r="D1145" s="73">
        <v>75</v>
      </c>
      <c r="E1145" s="73">
        <f>'[2]表二 (支出分县区过渡表)'!B1143</f>
        <v>0</v>
      </c>
      <c r="F1145" s="74">
        <f>SUM(D1145/C1145*100)</f>
        <v>15.527950310559005</v>
      </c>
      <c r="G1145" s="92"/>
    </row>
    <row r="1146" spans="1:9" s="75" customFormat="1" ht="18.75" customHeight="1">
      <c r="A1146" s="71" t="s">
        <v>767</v>
      </c>
      <c r="B1146" s="105"/>
      <c r="C1146" s="72">
        <f>VLOOKUP(A1146,[3]Sheet2!$A$1:$C$1164,3,FALSE)</f>
        <v>3</v>
      </c>
      <c r="D1146" s="73">
        <v>0</v>
      </c>
      <c r="E1146" s="73">
        <f>'[2]表二 (支出分县区过渡表)'!B1144</f>
        <v>0</v>
      </c>
      <c r="F1146" s="74" t="s">
        <v>1048</v>
      </c>
      <c r="G1146" s="92"/>
      <c r="I1146" s="70"/>
    </row>
    <row r="1147" spans="1:9" s="75" customFormat="1" ht="18.75" customHeight="1">
      <c r="A1147" s="71" t="s">
        <v>1283</v>
      </c>
      <c r="B1147" s="105"/>
      <c r="C1147" s="72"/>
      <c r="D1147" s="73">
        <v>0</v>
      </c>
      <c r="E1147" s="73">
        <f>'[2]表二 (支出分县区过渡表)'!B1145</f>
        <v>0</v>
      </c>
      <c r="F1147" s="74"/>
      <c r="G1147" s="92"/>
      <c r="I1147" s="70"/>
    </row>
    <row r="1148" spans="1:9" s="70" customFormat="1" ht="18.75" customHeight="1">
      <c r="A1148" s="71" t="s">
        <v>1284</v>
      </c>
      <c r="B1148" s="105"/>
      <c r="C1148" s="72"/>
      <c r="D1148" s="73">
        <v>0</v>
      </c>
      <c r="E1148" s="73">
        <f>'[2]表二 (支出分县区过渡表)'!B1146</f>
        <v>1514</v>
      </c>
      <c r="F1148" s="74"/>
      <c r="G1148" s="92"/>
    </row>
    <row r="1149" spans="1:9" s="70" customFormat="1" ht="18.75" customHeight="1">
      <c r="A1149" s="71" t="s">
        <v>768</v>
      </c>
      <c r="B1149" s="105"/>
      <c r="C1149" s="72"/>
      <c r="D1149" s="73">
        <v>1967</v>
      </c>
      <c r="E1149" s="73">
        <f>'[2]表二 (支出分县区过渡表)'!B1147</f>
        <v>0</v>
      </c>
      <c r="F1149" s="74" t="s">
        <v>1046</v>
      </c>
      <c r="G1149" s="92"/>
    </row>
    <row r="1150" spans="1:9" s="70" customFormat="1" ht="18.75" customHeight="1">
      <c r="A1150" s="103" t="s">
        <v>1285</v>
      </c>
      <c r="B1150" s="105">
        <v>694</v>
      </c>
      <c r="C1150" s="72">
        <v>289</v>
      </c>
      <c r="D1150" s="73">
        <f>SUM(D1151:D1153)</f>
        <v>3509</v>
      </c>
      <c r="E1150" s="73" t="e">
        <f>'[2]表二 (支出分县区过渡表)'!B1148</f>
        <v>#REF!</v>
      </c>
      <c r="F1150" s="74">
        <f>SUM(D1150/C1150*100)</f>
        <v>1214.1868512110725</v>
      </c>
      <c r="G1150" s="92">
        <f>(D1150-B1150)/B1150</f>
        <v>4.0561959654178672</v>
      </c>
    </row>
    <row r="1151" spans="1:9" s="70" customFormat="1" ht="18.75" customHeight="1">
      <c r="A1151" s="71" t="s">
        <v>770</v>
      </c>
      <c r="B1151" s="105">
        <v>694</v>
      </c>
      <c r="C1151" s="72">
        <f>VLOOKUP(A1151,[3]Sheet2!$A$1:$C$1164,3,FALSE)</f>
        <v>289</v>
      </c>
      <c r="D1151" s="73">
        <v>3509</v>
      </c>
      <c r="E1151" s="73" t="e">
        <f>'[2]表二 (支出分县区过渡表)'!B1149</f>
        <v>#REF!</v>
      </c>
      <c r="F1151" s="74">
        <f>SUM(D1151/C1151*100)</f>
        <v>1214.1868512110725</v>
      </c>
      <c r="G1151" s="92">
        <f>(D1151-B1151)/B1151</f>
        <v>4.0561959654178672</v>
      </c>
    </row>
    <row r="1152" spans="1:9" s="70" customFormat="1" ht="18.75" customHeight="1">
      <c r="A1152" s="71" t="s">
        <v>771</v>
      </c>
      <c r="B1152" s="105"/>
      <c r="C1152" s="72"/>
      <c r="D1152" s="73"/>
      <c r="E1152" s="73" t="e">
        <f>'[2]表二 (支出分县区过渡表)'!B1150</f>
        <v>#REF!</v>
      </c>
      <c r="F1152" s="74"/>
      <c r="G1152" s="92"/>
    </row>
    <row r="1153" spans="1:7" s="70" customFormat="1" ht="18.75" customHeight="1">
      <c r="A1153" s="71" t="s">
        <v>772</v>
      </c>
      <c r="B1153" s="105"/>
      <c r="C1153" s="72"/>
      <c r="D1153" s="73"/>
      <c r="E1153" s="73">
        <f>'[2]表二 (支出分县区过渡表)'!B1151</f>
        <v>0</v>
      </c>
      <c r="F1153" s="74"/>
      <c r="G1153" s="92"/>
    </row>
    <row r="1154" spans="1:7" s="70" customFormat="1" ht="18.75" customHeight="1">
      <c r="A1154" s="103" t="s">
        <v>1286</v>
      </c>
      <c r="B1154" s="105"/>
      <c r="C1154" s="72"/>
      <c r="D1154" s="73">
        <f>SUM(D1155:D1157)</f>
        <v>88</v>
      </c>
      <c r="E1154" s="73" t="e">
        <f>'[2]表二 (支出分县区过渡表)'!B1152</f>
        <v>#REF!</v>
      </c>
      <c r="F1154" s="74" t="s">
        <v>1046</v>
      </c>
      <c r="G1154" s="92"/>
    </row>
    <row r="1155" spans="1:7" s="70" customFormat="1" ht="18.75" customHeight="1">
      <c r="A1155" s="71" t="s">
        <v>774</v>
      </c>
      <c r="B1155" s="105"/>
      <c r="C1155" s="72"/>
      <c r="D1155" s="73"/>
      <c r="E1155" s="73" t="e">
        <f>'[2]表二 (支出分县区过渡表)'!B1153</f>
        <v>#REF!</v>
      </c>
      <c r="F1155" s="74"/>
      <c r="G1155" s="92"/>
    </row>
    <row r="1156" spans="1:7" s="70" customFormat="1" ht="18.75" customHeight="1">
      <c r="A1156" s="71" t="s">
        <v>775</v>
      </c>
      <c r="B1156" s="105"/>
      <c r="C1156" s="72"/>
      <c r="D1156" s="73"/>
      <c r="E1156" s="73" t="e">
        <f>'[2]表二 (支出分县区过渡表)'!B1154</f>
        <v>#REF!</v>
      </c>
      <c r="F1156" s="74"/>
      <c r="G1156" s="92"/>
    </row>
    <row r="1157" spans="1:7" s="70" customFormat="1" ht="18.75" customHeight="1">
      <c r="A1157" s="71" t="s">
        <v>776</v>
      </c>
      <c r="B1157" s="105"/>
      <c r="C1157" s="72"/>
      <c r="D1157" s="73">
        <v>88</v>
      </c>
      <c r="E1157" s="73">
        <f>'[2]表二 (支出分县区过渡表)'!B1155</f>
        <v>373.64</v>
      </c>
      <c r="F1157" s="74" t="s">
        <v>1046</v>
      </c>
      <c r="G1157" s="92"/>
    </row>
    <row r="1158" spans="1:7" s="70" customFormat="1" ht="18.75" customHeight="1">
      <c r="A1158" s="71" t="s">
        <v>777</v>
      </c>
      <c r="B1158" s="105">
        <v>333</v>
      </c>
      <c r="C1158" s="72">
        <f>VLOOKUP(A1158,[3]Sheet2!$A$1:$C$1164,3,FALSE)</f>
        <v>236</v>
      </c>
      <c r="D1158" s="73">
        <f>D1159+D1177+D1183+D1189</f>
        <v>576</v>
      </c>
      <c r="E1158" s="73">
        <f>'[2]表二 (支出分县区过渡表)'!B1156</f>
        <v>373.64</v>
      </c>
      <c r="F1158" s="74">
        <f>SUM(D1158/C1158*100)</f>
        <v>244.06779661016949</v>
      </c>
      <c r="G1158" s="92">
        <f>(D1158-B1158)/B1158</f>
        <v>0.72972972972972971</v>
      </c>
    </row>
    <row r="1159" spans="1:7" s="70" customFormat="1" ht="18.75" customHeight="1">
      <c r="A1159" s="103" t="s">
        <v>1287</v>
      </c>
      <c r="B1159" s="105">
        <v>223</v>
      </c>
      <c r="C1159" s="72">
        <v>175</v>
      </c>
      <c r="D1159" s="73">
        <f>SUM(D1160:D1176)</f>
        <v>430</v>
      </c>
      <c r="E1159" s="73">
        <f>'[2]表二 (支出分县区过渡表)'!B1157</f>
        <v>361.64</v>
      </c>
      <c r="F1159" s="74">
        <f>SUM(D1159/C1159*100)</f>
        <v>245.71428571428572</v>
      </c>
      <c r="G1159" s="92">
        <f>(D1159-B1159)/B1159</f>
        <v>0.9282511210762332</v>
      </c>
    </row>
    <row r="1160" spans="1:7" s="70" customFormat="1" ht="18.75" customHeight="1">
      <c r="A1160" s="103" t="s">
        <v>491</v>
      </c>
      <c r="B1160" s="105">
        <v>113</v>
      </c>
      <c r="C1160" s="72">
        <v>145</v>
      </c>
      <c r="D1160" s="73">
        <v>89</v>
      </c>
      <c r="E1160" s="73">
        <f>'[2]表二 (支出分县区过渡表)'!B1158</f>
        <v>0</v>
      </c>
      <c r="F1160" s="74">
        <f>SUM(D1160/C1160*100)</f>
        <v>61.379310344827587</v>
      </c>
      <c r="G1160" s="92">
        <f>(D1160-B1160)/B1160</f>
        <v>-0.21238938053097345</v>
      </c>
    </row>
    <row r="1161" spans="1:7" s="70" customFormat="1" ht="18.75" customHeight="1">
      <c r="A1161" s="103" t="s">
        <v>492</v>
      </c>
      <c r="B1161" s="105"/>
      <c r="C1161" s="72"/>
      <c r="D1161" s="73"/>
      <c r="E1161" s="73">
        <f>'[2]表二 (支出分县区过渡表)'!B1159</f>
        <v>0</v>
      </c>
      <c r="F1161" s="74"/>
      <c r="G1161" s="92"/>
    </row>
    <row r="1162" spans="1:7" s="70" customFormat="1" ht="18.75" customHeight="1">
      <c r="A1162" s="103" t="s">
        <v>493</v>
      </c>
      <c r="B1162" s="105"/>
      <c r="C1162" s="72"/>
      <c r="D1162" s="73">
        <v>0</v>
      </c>
      <c r="E1162" s="73">
        <f>'[2]表二 (支出分县区过渡表)'!B1160</f>
        <v>0</v>
      </c>
      <c r="F1162" s="74"/>
      <c r="G1162" s="92"/>
    </row>
    <row r="1163" spans="1:7" s="70" customFormat="1" ht="18.75" customHeight="1">
      <c r="A1163" s="103" t="s">
        <v>1288</v>
      </c>
      <c r="B1163" s="105"/>
      <c r="C1163" s="72"/>
      <c r="D1163" s="73">
        <v>0</v>
      </c>
      <c r="E1163" s="73">
        <f>'[2]表二 (支出分县区过渡表)'!B1161</f>
        <v>0</v>
      </c>
      <c r="F1163" s="74"/>
      <c r="G1163" s="92"/>
    </row>
    <row r="1164" spans="1:7" s="70" customFormat="1" ht="18.75" customHeight="1">
      <c r="A1164" s="103" t="s">
        <v>1289</v>
      </c>
      <c r="B1164" s="105"/>
      <c r="C1164" s="72"/>
      <c r="D1164" s="73">
        <v>0</v>
      </c>
      <c r="E1164" s="73">
        <f>'[2]表二 (支出分县区过渡表)'!B1162</f>
        <v>0</v>
      </c>
      <c r="F1164" s="74"/>
      <c r="G1164" s="92"/>
    </row>
    <row r="1165" spans="1:7" s="70" customFormat="1" ht="18.75" customHeight="1">
      <c r="A1165" s="103" t="s">
        <v>1290</v>
      </c>
      <c r="B1165" s="105"/>
      <c r="C1165" s="72"/>
      <c r="D1165" s="73">
        <v>0</v>
      </c>
      <c r="E1165" s="73">
        <f>'[2]表二 (支出分县区过渡表)'!B1163</f>
        <v>0</v>
      </c>
      <c r="F1165" s="74"/>
      <c r="G1165" s="92"/>
    </row>
    <row r="1166" spans="1:7" s="70" customFormat="1" ht="18.75" customHeight="1">
      <c r="A1166" s="103" t="s">
        <v>782</v>
      </c>
      <c r="B1166" s="105"/>
      <c r="C1166" s="72"/>
      <c r="D1166" s="73">
        <v>0</v>
      </c>
      <c r="E1166" s="73">
        <f>'[2]表二 (支出分县区过渡表)'!B1164</f>
        <v>0</v>
      </c>
      <c r="F1166" s="74"/>
      <c r="G1166" s="92"/>
    </row>
    <row r="1167" spans="1:7" s="70" customFormat="1" ht="18.75" customHeight="1">
      <c r="A1167" s="103" t="s">
        <v>783</v>
      </c>
      <c r="B1167" s="105"/>
      <c r="C1167" s="72"/>
      <c r="D1167" s="73">
        <v>0</v>
      </c>
      <c r="E1167" s="73">
        <f>'[2]表二 (支出分县区过渡表)'!B1165</f>
        <v>0</v>
      </c>
      <c r="F1167" s="74"/>
      <c r="G1167" s="92"/>
    </row>
    <row r="1168" spans="1:7" s="70" customFormat="1" ht="18.75" customHeight="1">
      <c r="A1168" s="103" t="s">
        <v>784</v>
      </c>
      <c r="B1168" s="105"/>
      <c r="C1168" s="72"/>
      <c r="D1168" s="73">
        <v>0</v>
      </c>
      <c r="E1168" s="73">
        <f>'[2]表二 (支出分县区过渡表)'!B1166</f>
        <v>0</v>
      </c>
      <c r="F1168" s="74"/>
      <c r="G1168" s="92"/>
    </row>
    <row r="1169" spans="1:7" s="70" customFormat="1" ht="18.75" customHeight="1">
      <c r="A1169" s="103" t="s">
        <v>785</v>
      </c>
      <c r="B1169" s="105"/>
      <c r="C1169" s="72"/>
      <c r="D1169" s="73">
        <v>0</v>
      </c>
      <c r="E1169" s="73">
        <f>'[2]表二 (支出分县区过渡表)'!B1167</f>
        <v>0</v>
      </c>
      <c r="F1169" s="74"/>
      <c r="G1169" s="92"/>
    </row>
    <row r="1170" spans="1:7" s="70" customFormat="1" ht="18.75" customHeight="1">
      <c r="A1170" s="103" t="s">
        <v>786</v>
      </c>
      <c r="B1170" s="105"/>
      <c r="C1170" s="72"/>
      <c r="D1170" s="73">
        <v>0</v>
      </c>
      <c r="E1170" s="73">
        <f>'[2]表二 (支出分县区过渡表)'!B1168</f>
        <v>0</v>
      </c>
      <c r="F1170" s="74"/>
      <c r="G1170" s="92"/>
    </row>
    <row r="1171" spans="1:7" s="70" customFormat="1" ht="18.75" customHeight="1">
      <c r="A1171" s="103" t="s">
        <v>787</v>
      </c>
      <c r="B1171" s="105"/>
      <c r="C1171" s="72"/>
      <c r="D1171" s="73">
        <v>0</v>
      </c>
      <c r="E1171" s="73">
        <f>'[2]表二 (支出分县区过渡表)'!B1169</f>
        <v>0</v>
      </c>
      <c r="F1171" s="74"/>
      <c r="G1171" s="92"/>
    </row>
    <row r="1172" spans="1:7" s="70" customFormat="1" ht="18.75" customHeight="1">
      <c r="A1172" s="103" t="s">
        <v>1291</v>
      </c>
      <c r="B1172" s="105">
        <v>21</v>
      </c>
      <c r="C1172" s="72"/>
      <c r="D1172" s="73">
        <v>0</v>
      </c>
      <c r="E1172" s="73">
        <f>'[2]表二 (支出分县区过渡表)'!B1170</f>
        <v>0</v>
      </c>
      <c r="F1172" s="74"/>
      <c r="G1172" s="92">
        <f>(D1172-B1172)/B1172</f>
        <v>-1</v>
      </c>
    </row>
    <row r="1173" spans="1:7" s="70" customFormat="1" ht="18.75" customHeight="1">
      <c r="A1173" s="103" t="s">
        <v>1292</v>
      </c>
      <c r="B1173" s="105"/>
      <c r="C1173" s="72"/>
      <c r="D1173" s="73"/>
      <c r="E1173" s="73">
        <f>'[2]表二 (支出分县区过渡表)'!B1171</f>
        <v>0</v>
      </c>
      <c r="F1173" s="74"/>
      <c r="G1173" s="92"/>
    </row>
    <row r="1174" spans="1:7" s="70" customFormat="1" ht="18.75" customHeight="1">
      <c r="A1174" s="103" t="s">
        <v>1293</v>
      </c>
      <c r="B1174" s="105"/>
      <c r="C1174" s="72"/>
      <c r="D1174" s="73"/>
      <c r="E1174" s="73">
        <f>'[2]表二 (支出分县区过渡表)'!B1172</f>
        <v>0</v>
      </c>
      <c r="F1174" s="74"/>
      <c r="G1174" s="92"/>
    </row>
    <row r="1175" spans="1:7" s="70" customFormat="1" ht="18.75" customHeight="1">
      <c r="A1175" s="103" t="s">
        <v>507</v>
      </c>
      <c r="B1175" s="105"/>
      <c r="C1175" s="72"/>
      <c r="D1175" s="73"/>
      <c r="E1175" s="73">
        <f>'[2]表二 (支出分县区过渡表)'!B1173</f>
        <v>12</v>
      </c>
      <c r="F1175" s="74"/>
      <c r="G1175" s="92"/>
    </row>
    <row r="1176" spans="1:7" s="70" customFormat="1" ht="18.75" customHeight="1">
      <c r="A1176" s="103" t="s">
        <v>1294</v>
      </c>
      <c r="B1176" s="105">
        <v>89</v>
      </c>
      <c r="C1176" s="72">
        <v>30</v>
      </c>
      <c r="D1176" s="73">
        <v>341</v>
      </c>
      <c r="E1176" s="73">
        <f>'[2]表二 (支出分县区过渡表)'!B1174</f>
        <v>0</v>
      </c>
      <c r="F1176" s="74">
        <f>SUM(D1176/C1176*100)</f>
        <v>1136.6666666666667</v>
      </c>
      <c r="G1176" s="92">
        <f>(D1176-B1176)/B1176</f>
        <v>2.8314606741573032</v>
      </c>
    </row>
    <row r="1177" spans="1:7" s="70" customFormat="1" ht="18.75" customHeight="1">
      <c r="A1177" s="103" t="s">
        <v>1295</v>
      </c>
      <c r="B1177" s="105"/>
      <c r="C1177" s="72"/>
      <c r="D1177" s="73">
        <f>SUM(D1178:D1182)</f>
        <v>0</v>
      </c>
      <c r="E1177" s="73" t="e">
        <f>'[2]表二 (支出分县区过渡表)'!B1175</f>
        <v>#REF!</v>
      </c>
      <c r="F1177" s="74"/>
      <c r="G1177" s="92"/>
    </row>
    <row r="1178" spans="1:7" s="70" customFormat="1" ht="18.75" customHeight="1">
      <c r="A1178" s="71" t="s">
        <v>1296</v>
      </c>
      <c r="B1178" s="105"/>
      <c r="C1178" s="72"/>
      <c r="D1178" s="73"/>
      <c r="E1178" s="73" t="e">
        <f>'[2]表二 (支出分县区过渡表)'!B1176</f>
        <v>#REF!</v>
      </c>
      <c r="F1178" s="74"/>
      <c r="G1178" s="92"/>
    </row>
    <row r="1179" spans="1:7" s="70" customFormat="1" ht="18.75" customHeight="1">
      <c r="A1179" s="71" t="s">
        <v>800</v>
      </c>
      <c r="B1179" s="105"/>
      <c r="C1179" s="72"/>
      <c r="D1179" s="73"/>
      <c r="E1179" s="73" t="e">
        <f>'[2]表二 (支出分县区过渡表)'!B1177</f>
        <v>#REF!</v>
      </c>
      <c r="F1179" s="74"/>
      <c r="G1179" s="92"/>
    </row>
    <row r="1180" spans="1:7" s="70" customFormat="1" ht="18.75" customHeight="1">
      <c r="A1180" s="71" t="s">
        <v>801</v>
      </c>
      <c r="B1180" s="105"/>
      <c r="C1180" s="72"/>
      <c r="D1180" s="73"/>
      <c r="E1180" s="73" t="e">
        <f>'[2]表二 (支出分县区过渡表)'!B1178</f>
        <v>#REF!</v>
      </c>
      <c r="F1180" s="74"/>
      <c r="G1180" s="92"/>
    </row>
    <row r="1181" spans="1:7" s="70" customFormat="1" ht="18.75" customHeight="1">
      <c r="A1181" s="103" t="s">
        <v>1346</v>
      </c>
      <c r="B1181" s="105"/>
      <c r="C1181" s="72"/>
      <c r="D1181" s="73"/>
      <c r="E1181" s="73" t="e">
        <f>'[2]表二 (支出分县区过渡表)'!B1179</f>
        <v>#REF!</v>
      </c>
      <c r="F1181" s="74"/>
      <c r="G1181" s="92"/>
    </row>
    <row r="1182" spans="1:7" s="70" customFormat="1" ht="18.75" customHeight="1">
      <c r="A1182" s="71" t="s">
        <v>1297</v>
      </c>
      <c r="B1182" s="105"/>
      <c r="C1182" s="72"/>
      <c r="D1182" s="73"/>
      <c r="E1182" s="73">
        <f>'[2]表二 (支出分县区过渡表)'!B1180</f>
        <v>0</v>
      </c>
      <c r="F1182" s="74"/>
      <c r="G1182" s="92"/>
    </row>
    <row r="1183" spans="1:7" s="70" customFormat="1" ht="18.75" customHeight="1">
      <c r="A1183" s="103" t="s">
        <v>1298</v>
      </c>
      <c r="B1183" s="105">
        <v>110</v>
      </c>
      <c r="C1183" s="72">
        <v>40</v>
      </c>
      <c r="D1183" s="73">
        <f>SUM(D1184:D1188)</f>
        <v>134</v>
      </c>
      <c r="E1183" s="73" t="e">
        <f>'[2]表二 (支出分县区过渡表)'!B1181</f>
        <v>#REF!</v>
      </c>
      <c r="F1183" s="74">
        <f>SUM(D1183/C1183*100)</f>
        <v>335</v>
      </c>
      <c r="G1183" s="92">
        <f>(D1183-B1183)/B1183</f>
        <v>0.21818181818181817</v>
      </c>
    </row>
    <row r="1184" spans="1:7" s="70" customFormat="1" ht="18.75" customHeight="1">
      <c r="A1184" s="71" t="s">
        <v>1299</v>
      </c>
      <c r="B1184" s="105">
        <v>40</v>
      </c>
      <c r="C1184" s="72">
        <f>VLOOKUP(A1184,[3]Sheet2!$A$1:$C$1164,3,FALSE)</f>
        <v>40</v>
      </c>
      <c r="D1184" s="73">
        <v>12</v>
      </c>
      <c r="E1184" s="73" t="e">
        <f>'[2]表二 (支出分县区过渡表)'!B1182</f>
        <v>#REF!</v>
      </c>
      <c r="F1184" s="74">
        <f>SUM(D1184/C1184*100)</f>
        <v>30</v>
      </c>
      <c r="G1184" s="92">
        <f>(D1184-B1184)/B1184</f>
        <v>-0.7</v>
      </c>
    </row>
    <row r="1185" spans="1:7" s="70" customFormat="1" ht="18.75" customHeight="1">
      <c r="A1185" s="71" t="s">
        <v>803</v>
      </c>
      <c r="B1185" s="105"/>
      <c r="C1185" s="72"/>
      <c r="D1185" s="73">
        <v>0</v>
      </c>
      <c r="E1185" s="73" t="e">
        <f>'[2]表二 (支出分县区过渡表)'!B1183</f>
        <v>#REF!</v>
      </c>
      <c r="F1185" s="74"/>
      <c r="G1185" s="92"/>
    </row>
    <row r="1186" spans="1:7" s="70" customFormat="1" ht="18.75" customHeight="1">
      <c r="A1186" s="71" t="s">
        <v>804</v>
      </c>
      <c r="B1186" s="105"/>
      <c r="C1186" s="72"/>
      <c r="D1186" s="73">
        <v>0</v>
      </c>
      <c r="E1186" s="73" t="e">
        <f>'[2]表二 (支出分县区过渡表)'!B1184</f>
        <v>#REF!</v>
      </c>
      <c r="F1186" s="74"/>
      <c r="G1186" s="92"/>
    </row>
    <row r="1187" spans="1:7" s="70" customFormat="1" ht="18.75" customHeight="1">
      <c r="A1187" s="71" t="s">
        <v>805</v>
      </c>
      <c r="B1187" s="105"/>
      <c r="C1187" s="72"/>
      <c r="D1187" s="73">
        <v>0</v>
      </c>
      <c r="E1187" s="73" t="e">
        <f>'[2]表二 (支出分县区过渡表)'!B1185</f>
        <v>#REF!</v>
      </c>
      <c r="F1187" s="74"/>
      <c r="G1187" s="92"/>
    </row>
    <row r="1188" spans="1:7" s="70" customFormat="1" ht="18.75" customHeight="1">
      <c r="A1188" s="71" t="s">
        <v>806</v>
      </c>
      <c r="B1188" s="105">
        <v>70</v>
      </c>
      <c r="C1188" s="72"/>
      <c r="D1188" s="73">
        <v>122</v>
      </c>
      <c r="E1188" s="73">
        <f>'[2]表二 (支出分县区过渡表)'!B1186</f>
        <v>0</v>
      </c>
      <c r="F1188" s="74" t="s">
        <v>1046</v>
      </c>
      <c r="G1188" s="92">
        <f>(D1188-B1188)/B1188</f>
        <v>0.74285714285714288</v>
      </c>
    </row>
    <row r="1189" spans="1:7" s="70" customFormat="1" ht="18.75" customHeight="1">
      <c r="A1189" s="103" t="s">
        <v>1300</v>
      </c>
      <c r="B1189" s="105"/>
      <c r="C1189" s="72">
        <v>0</v>
      </c>
      <c r="D1189" s="73">
        <f>SUM(D1190:D1201)</f>
        <v>12</v>
      </c>
      <c r="E1189" s="73" t="e">
        <f>'[2]表二 (支出分县区过渡表)'!B1187</f>
        <v>#REF!</v>
      </c>
      <c r="F1189" s="74" t="s">
        <v>1046</v>
      </c>
      <c r="G1189" s="92"/>
    </row>
    <row r="1190" spans="1:7" s="70" customFormat="1" ht="18.75" customHeight="1">
      <c r="A1190" s="71" t="s">
        <v>808</v>
      </c>
      <c r="B1190" s="105"/>
      <c r="C1190" s="72"/>
      <c r="D1190" s="73"/>
      <c r="E1190" s="73" t="e">
        <f>'[2]表二 (支出分县区过渡表)'!B1188</f>
        <v>#REF!</v>
      </c>
      <c r="F1190" s="74"/>
      <c r="G1190" s="92"/>
    </row>
    <row r="1191" spans="1:7" s="70" customFormat="1" ht="18.75" customHeight="1">
      <c r="A1191" s="71" t="s">
        <v>809</v>
      </c>
      <c r="B1191" s="105"/>
      <c r="C1191" s="72"/>
      <c r="D1191" s="73"/>
      <c r="E1191" s="73" t="e">
        <f>'[2]表二 (支出分县区过渡表)'!B1189</f>
        <v>#REF!</v>
      </c>
      <c r="F1191" s="74"/>
      <c r="G1191" s="92"/>
    </row>
    <row r="1192" spans="1:7" s="70" customFormat="1" ht="18.75" customHeight="1">
      <c r="A1192" s="71" t="s">
        <v>810</v>
      </c>
      <c r="B1192" s="105"/>
      <c r="C1192" s="72"/>
      <c r="D1192" s="73"/>
      <c r="E1192" s="73" t="e">
        <f>'[2]表二 (支出分县区过渡表)'!B1190</f>
        <v>#REF!</v>
      </c>
      <c r="F1192" s="74"/>
      <c r="G1192" s="92"/>
    </row>
    <row r="1193" spans="1:7" s="70" customFormat="1" ht="18.75" customHeight="1">
      <c r="A1193" s="71" t="s">
        <v>811</v>
      </c>
      <c r="B1193" s="105"/>
      <c r="C1193" s="72"/>
      <c r="D1193" s="73"/>
      <c r="E1193" s="73" t="e">
        <f>'[2]表二 (支出分县区过渡表)'!B1191</f>
        <v>#REF!</v>
      </c>
      <c r="F1193" s="74"/>
      <c r="G1193" s="92"/>
    </row>
    <row r="1194" spans="1:7" s="70" customFormat="1" ht="18.75" customHeight="1">
      <c r="A1194" s="71" t="s">
        <v>812</v>
      </c>
      <c r="B1194" s="105"/>
      <c r="C1194" s="72"/>
      <c r="D1194" s="73"/>
      <c r="E1194" s="73" t="e">
        <f>'[2]表二 (支出分县区过渡表)'!B1192</f>
        <v>#REF!</v>
      </c>
      <c r="F1194" s="74"/>
      <c r="G1194" s="92"/>
    </row>
    <row r="1195" spans="1:7" s="70" customFormat="1" ht="18.75" customHeight="1">
      <c r="A1195" s="71" t="s">
        <v>813</v>
      </c>
      <c r="B1195" s="105"/>
      <c r="C1195" s="72"/>
      <c r="D1195" s="73"/>
      <c r="E1195" s="73" t="e">
        <f>'[2]表二 (支出分县区过渡表)'!B1193</f>
        <v>#REF!</v>
      </c>
      <c r="F1195" s="74"/>
      <c r="G1195" s="92"/>
    </row>
    <row r="1196" spans="1:7" s="70" customFormat="1" ht="18.75" customHeight="1">
      <c r="A1196" s="71" t="s">
        <v>814</v>
      </c>
      <c r="B1196" s="105"/>
      <c r="C1196" s="72"/>
      <c r="D1196" s="73"/>
      <c r="E1196" s="73" t="e">
        <f>'[2]表二 (支出分县区过渡表)'!B1194</f>
        <v>#REF!</v>
      </c>
      <c r="F1196" s="74"/>
      <c r="G1196" s="92"/>
    </row>
    <row r="1197" spans="1:7" s="70" customFormat="1" ht="18.75" customHeight="1">
      <c r="A1197" s="71" t="s">
        <v>815</v>
      </c>
      <c r="B1197" s="105"/>
      <c r="C1197" s="72"/>
      <c r="D1197" s="73"/>
      <c r="E1197" s="73" t="e">
        <f>'[2]表二 (支出分县区过渡表)'!B1195</f>
        <v>#REF!</v>
      </c>
      <c r="F1197" s="74"/>
      <c r="G1197" s="92"/>
    </row>
    <row r="1198" spans="1:7" s="70" customFormat="1" ht="18.75" customHeight="1">
      <c r="A1198" s="71" t="s">
        <v>816</v>
      </c>
      <c r="B1198" s="105"/>
      <c r="C1198" s="72"/>
      <c r="D1198" s="73"/>
      <c r="E1198" s="73" t="e">
        <f>'[2]表二 (支出分县区过渡表)'!B1196</f>
        <v>#REF!</v>
      </c>
      <c r="F1198" s="74"/>
      <c r="G1198" s="92"/>
    </row>
    <row r="1199" spans="1:7" s="70" customFormat="1" ht="18.75" customHeight="1">
      <c r="A1199" s="71" t="s">
        <v>817</v>
      </c>
      <c r="B1199" s="105"/>
      <c r="C1199" s="72"/>
      <c r="D1199" s="73"/>
      <c r="E1199" s="73" t="e">
        <f>'[2]表二 (支出分县区过渡表)'!B1197</f>
        <v>#REF!</v>
      </c>
      <c r="F1199" s="74"/>
      <c r="G1199" s="92"/>
    </row>
    <row r="1200" spans="1:7" s="70" customFormat="1" ht="18.75" customHeight="1">
      <c r="A1200" s="103" t="s">
        <v>1301</v>
      </c>
      <c r="B1200" s="105"/>
      <c r="C1200" s="72">
        <v>0</v>
      </c>
      <c r="D1200" s="73"/>
      <c r="E1200" s="73" t="e">
        <f>'[2]表二 (支出分县区过渡表)'!B1198</f>
        <v>#REF!</v>
      </c>
      <c r="F1200" s="74"/>
      <c r="G1200" s="92"/>
    </row>
    <row r="1201" spans="1:7" s="70" customFormat="1" ht="18.75" customHeight="1">
      <c r="A1201" s="71" t="s">
        <v>818</v>
      </c>
      <c r="B1201" s="105"/>
      <c r="C1201" s="72"/>
      <c r="D1201" s="73">
        <v>12</v>
      </c>
      <c r="E1201" s="73">
        <f>'[2]表二 (支出分县区过渡表)'!B1199</f>
        <v>789.39</v>
      </c>
      <c r="F1201" s="74" t="s">
        <v>1046</v>
      </c>
      <c r="G1201" s="92"/>
    </row>
    <row r="1202" spans="1:7" s="70" customFormat="1" ht="18.75" customHeight="1">
      <c r="A1202" s="71" t="s">
        <v>1029</v>
      </c>
      <c r="B1202" s="105">
        <v>3547</v>
      </c>
      <c r="C1202" s="72">
        <f>VLOOKUP(A1202,[3]Sheet2!$A$1:$C$1164,3,FALSE)</f>
        <v>685</v>
      </c>
      <c r="D1202" s="73">
        <f>D1203+D1215+D1221+D1227+D1235+D1248+D1252+D1256</f>
        <v>3523</v>
      </c>
      <c r="E1202" s="73">
        <f>'[2]表二 (支出分县区过渡表)'!B1200</f>
        <v>429.39</v>
      </c>
      <c r="F1202" s="74">
        <f>SUM(D1202/C1202*100)</f>
        <v>514.30656934306569</v>
      </c>
      <c r="G1202" s="92">
        <f>(D1202-B1202)/B1202</f>
        <v>-6.7662813645334085E-3</v>
      </c>
    </row>
    <row r="1203" spans="1:7" s="70" customFormat="1" ht="18.75" customHeight="1">
      <c r="A1203" s="71" t="s">
        <v>1302</v>
      </c>
      <c r="B1203" s="105">
        <v>342</v>
      </c>
      <c r="C1203" s="72">
        <f>VLOOKUP(A1203,[3]Sheet2!$A$1:$C$1164,3,FALSE)</f>
        <v>244</v>
      </c>
      <c r="D1203" s="73">
        <f>SUM(D1204:D1214)</f>
        <v>380</v>
      </c>
      <c r="E1203" s="73">
        <f>'[2]表二 (支出分县区过渡表)'!B1201</f>
        <v>419.39</v>
      </c>
      <c r="F1203" s="74">
        <f>SUM(D1203/C1203*100)</f>
        <v>155.73770491803279</v>
      </c>
      <c r="G1203" s="92">
        <f>(D1203-B1203)/B1203</f>
        <v>0.1111111111111111</v>
      </c>
    </row>
    <row r="1204" spans="1:7" s="70" customFormat="1" ht="18.75" customHeight="1">
      <c r="A1204" s="71" t="s">
        <v>1303</v>
      </c>
      <c r="B1204" s="105">
        <v>232</v>
      </c>
      <c r="C1204" s="72">
        <f>VLOOKUP(A1204,[3]Sheet2!$A$1:$C$1164,3,FALSE)</f>
        <v>179</v>
      </c>
      <c r="D1204" s="73">
        <v>240</v>
      </c>
      <c r="E1204" s="73">
        <f>'[2]表二 (支出分县区过渡表)'!B1202</f>
        <v>0</v>
      </c>
      <c r="F1204" s="74">
        <f>SUM(D1204/C1204*100)</f>
        <v>134.07821229050279</v>
      </c>
      <c r="G1204" s="92">
        <f>(D1204-B1204)/B1204</f>
        <v>3.4482758620689655E-2</v>
      </c>
    </row>
    <row r="1205" spans="1:7" s="70" customFormat="1" ht="18.75" customHeight="1">
      <c r="A1205" s="71" t="s">
        <v>1304</v>
      </c>
      <c r="B1205" s="105"/>
      <c r="C1205" s="72"/>
      <c r="D1205" s="73">
        <v>75</v>
      </c>
      <c r="E1205" s="73">
        <f>'[2]表二 (支出分县区过渡表)'!B1203</f>
        <v>0</v>
      </c>
      <c r="F1205" s="74" t="s">
        <v>1046</v>
      </c>
      <c r="G1205" s="92"/>
    </row>
    <row r="1206" spans="1:7" s="70" customFormat="1" ht="18.75" customHeight="1">
      <c r="A1206" s="71" t="s">
        <v>1305</v>
      </c>
      <c r="B1206" s="105"/>
      <c r="C1206" s="72"/>
      <c r="D1206" s="73">
        <v>0</v>
      </c>
      <c r="E1206" s="73">
        <f>'[2]表二 (支出分县区过渡表)'!B1204</f>
        <v>0</v>
      </c>
      <c r="F1206" s="74"/>
      <c r="G1206" s="92"/>
    </row>
    <row r="1207" spans="1:7" s="70" customFormat="1" ht="18.75" customHeight="1">
      <c r="A1207" s="71" t="s">
        <v>1306</v>
      </c>
      <c r="B1207" s="105"/>
      <c r="C1207" s="72"/>
      <c r="D1207" s="73">
        <v>0</v>
      </c>
      <c r="E1207" s="73">
        <f>'[2]表二 (支出分县区过渡表)'!B1205</f>
        <v>0</v>
      </c>
      <c r="F1207" s="74"/>
      <c r="G1207" s="92"/>
    </row>
    <row r="1208" spans="1:7" s="70" customFormat="1" ht="18.75" customHeight="1">
      <c r="A1208" s="71" t="s">
        <v>1307</v>
      </c>
      <c r="B1208" s="105"/>
      <c r="C1208" s="72"/>
      <c r="D1208" s="73">
        <v>0</v>
      </c>
      <c r="E1208" s="73">
        <f>'[2]表二 (支出分县区过渡表)'!B1206</f>
        <v>0</v>
      </c>
      <c r="F1208" s="74"/>
      <c r="G1208" s="92"/>
    </row>
    <row r="1209" spans="1:7" s="70" customFormat="1" ht="18.75" customHeight="1">
      <c r="A1209" s="71" t="s">
        <v>1308</v>
      </c>
      <c r="B1209" s="105">
        <v>99</v>
      </c>
      <c r="C1209" s="72">
        <f>VLOOKUP(A1209,[3]Sheet2!$A$1:$C$1164,3,FALSE)</f>
        <v>60</v>
      </c>
      <c r="D1209" s="73">
        <v>30</v>
      </c>
      <c r="E1209" s="73">
        <f>'[2]表二 (支出分县区过渡表)'!B1207</f>
        <v>0</v>
      </c>
      <c r="F1209" s="74">
        <f>SUM(D1209/C1209*100)</f>
        <v>50</v>
      </c>
      <c r="G1209" s="92">
        <f>(D1209-B1209)/B1209</f>
        <v>-0.69696969696969702</v>
      </c>
    </row>
    <row r="1210" spans="1:7" s="70" customFormat="1" ht="18.75" customHeight="1">
      <c r="A1210" s="71" t="s">
        <v>1309</v>
      </c>
      <c r="B1210" s="105"/>
      <c r="C1210" s="72"/>
      <c r="D1210" s="73">
        <v>0</v>
      </c>
      <c r="E1210" s="73">
        <f>'[2]表二 (支出分县区过渡表)'!B1208</f>
        <v>0</v>
      </c>
      <c r="F1210" s="74"/>
      <c r="G1210" s="92"/>
    </row>
    <row r="1211" spans="1:7" s="70" customFormat="1" ht="18.75" customHeight="1">
      <c r="A1211" s="71" t="s">
        <v>1310</v>
      </c>
      <c r="B1211" s="105"/>
      <c r="C1211" s="72"/>
      <c r="D1211" s="73">
        <v>35</v>
      </c>
      <c r="E1211" s="73">
        <f>'[2]表二 (支出分县区过渡表)'!B1209</f>
        <v>0</v>
      </c>
      <c r="F1211" s="74" t="s">
        <v>1046</v>
      </c>
      <c r="G1211" s="92"/>
    </row>
    <row r="1212" spans="1:7" s="70" customFormat="1" ht="18.75" customHeight="1">
      <c r="A1212" s="71" t="s">
        <v>1311</v>
      </c>
      <c r="B1212" s="105"/>
      <c r="C1212" s="72"/>
      <c r="D1212" s="73">
        <v>0</v>
      </c>
      <c r="E1212" s="73">
        <f>'[2]表二 (支出分县区过渡表)'!B1210</f>
        <v>0</v>
      </c>
      <c r="F1212" s="74"/>
      <c r="G1212" s="92"/>
    </row>
    <row r="1213" spans="1:7" s="70" customFormat="1" ht="18.75" customHeight="1">
      <c r="A1213" s="71" t="s">
        <v>1312</v>
      </c>
      <c r="B1213" s="105"/>
      <c r="C1213" s="72"/>
      <c r="D1213" s="73">
        <v>0</v>
      </c>
      <c r="E1213" s="73">
        <f>'[2]表二 (支出分县区过渡表)'!B1211</f>
        <v>10</v>
      </c>
      <c r="F1213" s="74"/>
      <c r="G1213" s="92"/>
    </row>
    <row r="1214" spans="1:7" s="70" customFormat="1" ht="18.75" customHeight="1">
      <c r="A1214" s="71" t="s">
        <v>1313</v>
      </c>
      <c r="B1214" s="105">
        <v>11</v>
      </c>
      <c r="C1214" s="72">
        <f>VLOOKUP(A1214,[3]Sheet2!$A$1:$C$1164,3,FALSE)</f>
        <v>5</v>
      </c>
      <c r="D1214" s="73">
        <v>0</v>
      </c>
      <c r="E1214" s="73">
        <f>'[2]表二 (支出分县区过渡表)'!B1212</f>
        <v>0</v>
      </c>
      <c r="F1214" s="74" t="s">
        <v>1048</v>
      </c>
      <c r="G1214" s="92">
        <f t="shared" ref="G1214:G1222" si="16">(D1214-B1214)/B1214</f>
        <v>-1</v>
      </c>
    </row>
    <row r="1215" spans="1:7" s="70" customFormat="1" ht="18.75" customHeight="1">
      <c r="A1215" s="71" t="s">
        <v>1314</v>
      </c>
      <c r="B1215" s="105">
        <v>1270</v>
      </c>
      <c r="C1215" s="72">
        <f>VLOOKUP(A1215,[3]Sheet2!$A$1:$C$1164,3,FALSE)</f>
        <v>225</v>
      </c>
      <c r="D1215" s="73">
        <f>SUM(D1216:D1220)</f>
        <v>2135</v>
      </c>
      <c r="E1215" s="73" t="e">
        <f>'[2]表二 (支出分县区过渡表)'!B1213</f>
        <v>#REF!</v>
      </c>
      <c r="F1215" s="74">
        <f>SUM(D1215/C1215*100)</f>
        <v>948.88888888888891</v>
      </c>
      <c r="G1215" s="92">
        <f t="shared" si="16"/>
        <v>0.68110236220472442</v>
      </c>
    </row>
    <row r="1216" spans="1:7" s="70" customFormat="1" ht="18.75" customHeight="1">
      <c r="A1216" s="71" t="s">
        <v>1303</v>
      </c>
      <c r="B1216" s="105">
        <v>25</v>
      </c>
      <c r="C1216" s="72">
        <v>25</v>
      </c>
      <c r="D1216" s="73">
        <v>29</v>
      </c>
      <c r="E1216" s="73" t="e">
        <f>'[2]表二 (支出分县区过渡表)'!B1214</f>
        <v>#REF!</v>
      </c>
      <c r="F1216" s="74">
        <f>SUM(D1216/C1216*100)</f>
        <v>115.99999999999999</v>
      </c>
      <c r="G1216" s="92">
        <f t="shared" si="16"/>
        <v>0.16</v>
      </c>
    </row>
    <row r="1217" spans="1:7" s="70" customFormat="1" ht="18.75" customHeight="1">
      <c r="A1217" s="71" t="s">
        <v>1315</v>
      </c>
      <c r="B1217" s="105">
        <v>20</v>
      </c>
      <c r="C1217" s="72">
        <v>20</v>
      </c>
      <c r="D1217" s="73">
        <v>0</v>
      </c>
      <c r="E1217" s="73" t="e">
        <f>'[2]表二 (支出分县区过渡表)'!B1215</f>
        <v>#REF!</v>
      </c>
      <c r="F1217" s="74" t="s">
        <v>1048</v>
      </c>
      <c r="G1217" s="92">
        <f t="shared" si="16"/>
        <v>-1</v>
      </c>
    </row>
    <row r="1218" spans="1:7" s="70" customFormat="1" ht="18.75" customHeight="1">
      <c r="A1218" s="71" t="s">
        <v>1305</v>
      </c>
      <c r="B1218" s="105">
        <v>243</v>
      </c>
      <c r="C1218" s="72">
        <v>150</v>
      </c>
      <c r="D1218" s="73">
        <v>174</v>
      </c>
      <c r="E1218" s="73" t="e">
        <f>'[2]表二 (支出分县区过渡表)'!B1216</f>
        <v>#REF!</v>
      </c>
      <c r="F1218" s="74">
        <f>SUM(D1218/C1218*100)</f>
        <v>115.99999999999999</v>
      </c>
      <c r="G1218" s="92">
        <f t="shared" si="16"/>
        <v>-0.2839506172839506</v>
      </c>
    </row>
    <row r="1219" spans="1:7" s="70" customFormat="1" ht="18.75" customHeight="1">
      <c r="A1219" s="71" t="s">
        <v>1316</v>
      </c>
      <c r="B1219" s="105">
        <v>906</v>
      </c>
      <c r="C1219" s="72">
        <f>VLOOKUP(A1219,[3]Sheet2!$A$1:$C$1164,3,FALSE)</f>
        <v>30</v>
      </c>
      <c r="D1219" s="73">
        <v>1751</v>
      </c>
      <c r="E1219" s="73" t="e">
        <f>'[2]表二 (支出分县区过渡表)'!B1217</f>
        <v>#REF!</v>
      </c>
      <c r="F1219" s="74">
        <f>SUM(D1219/C1219*100)</f>
        <v>5836.666666666667</v>
      </c>
      <c r="G1219" s="92">
        <f t="shared" si="16"/>
        <v>0.93267108167770418</v>
      </c>
    </row>
    <row r="1220" spans="1:7" s="70" customFormat="1" ht="18.75" customHeight="1">
      <c r="A1220" s="71" t="s">
        <v>1317</v>
      </c>
      <c r="B1220" s="105">
        <v>76</v>
      </c>
      <c r="C1220" s="72"/>
      <c r="D1220" s="73">
        <v>181</v>
      </c>
      <c r="E1220" s="73">
        <f>'[2]表二 (支出分县区过渡表)'!B1218</f>
        <v>0</v>
      </c>
      <c r="F1220" s="74" t="s">
        <v>1046</v>
      </c>
      <c r="G1220" s="92">
        <f t="shared" si="16"/>
        <v>1.381578947368421</v>
      </c>
    </row>
    <row r="1221" spans="1:7" s="70" customFormat="1" ht="18.75" customHeight="1">
      <c r="A1221" s="71" t="s">
        <v>1318</v>
      </c>
      <c r="B1221" s="105">
        <v>165</v>
      </c>
      <c r="C1221" s="72">
        <f>VLOOKUP(A1221,[3]Sheet2!$A$1:$C$1164,3,FALSE)</f>
        <v>36</v>
      </c>
      <c r="D1221" s="73">
        <f>SUM(D1222:D1226)</f>
        <v>260</v>
      </c>
      <c r="E1221" s="73" t="e">
        <f>'[2]表二 (支出分县区过渡表)'!B1219</f>
        <v>#REF!</v>
      </c>
      <c r="F1221" s="74">
        <f>SUM(D1221/C1221*100)</f>
        <v>722.22222222222229</v>
      </c>
      <c r="G1221" s="92">
        <f t="shared" si="16"/>
        <v>0.5757575757575758</v>
      </c>
    </row>
    <row r="1222" spans="1:7" s="70" customFormat="1" ht="18.75" customHeight="1">
      <c r="A1222" s="71" t="s">
        <v>1303</v>
      </c>
      <c r="B1222" s="105">
        <v>28</v>
      </c>
      <c r="C1222" s="72">
        <v>16</v>
      </c>
      <c r="D1222" s="73">
        <v>37</v>
      </c>
      <c r="E1222" s="73" t="e">
        <f>'[2]表二 (支出分县区过渡表)'!B1220</f>
        <v>#REF!</v>
      </c>
      <c r="F1222" s="74">
        <f>SUM(D1222/C1222*100)</f>
        <v>231.25</v>
      </c>
      <c r="G1222" s="92">
        <f t="shared" si="16"/>
        <v>0.32142857142857145</v>
      </c>
    </row>
    <row r="1223" spans="1:7" s="70" customFormat="1" ht="18.75" customHeight="1">
      <c r="A1223" s="71" t="s">
        <v>1304</v>
      </c>
      <c r="B1223" s="105"/>
      <c r="C1223" s="72"/>
      <c r="D1223" s="73">
        <v>0</v>
      </c>
      <c r="E1223" s="73" t="e">
        <f>'[2]表二 (支出分县区过渡表)'!B1221</f>
        <v>#REF!</v>
      </c>
      <c r="F1223" s="74"/>
      <c r="G1223" s="92"/>
    </row>
    <row r="1224" spans="1:7" s="70" customFormat="1" ht="18.75" customHeight="1">
      <c r="A1224" s="71" t="s">
        <v>1305</v>
      </c>
      <c r="B1224" s="105"/>
      <c r="C1224" s="72"/>
      <c r="D1224" s="73">
        <v>0</v>
      </c>
      <c r="E1224" s="73" t="e">
        <f>'[2]表二 (支出分县区过渡表)'!B1222</f>
        <v>#REF!</v>
      </c>
      <c r="F1224" s="74"/>
      <c r="G1224" s="92"/>
    </row>
    <row r="1225" spans="1:7" s="70" customFormat="1" ht="18.75" customHeight="1">
      <c r="A1225" s="71" t="s">
        <v>1319</v>
      </c>
      <c r="B1225" s="105">
        <v>137</v>
      </c>
      <c r="C1225" s="72">
        <f>VLOOKUP(A1225,[3]Sheet2!$A$1:$C$1164,3,FALSE)</f>
        <v>20</v>
      </c>
      <c r="D1225" s="73">
        <v>223</v>
      </c>
      <c r="E1225" s="73" t="e">
        <f>'[2]表二 (支出分县区过渡表)'!B1223</f>
        <v>#REF!</v>
      </c>
      <c r="F1225" s="74">
        <f>SUM(D1225/C1225*100)</f>
        <v>1115</v>
      </c>
      <c r="G1225" s="92">
        <f>(D1225-B1225)/B1225</f>
        <v>0.62773722627737227</v>
      </c>
    </row>
    <row r="1226" spans="1:7" s="70" customFormat="1" ht="18.75" customHeight="1">
      <c r="A1226" s="71" t="s">
        <v>1320</v>
      </c>
      <c r="B1226" s="105"/>
      <c r="C1226" s="72"/>
      <c r="D1226" s="73">
        <v>0</v>
      </c>
      <c r="E1226" s="73">
        <f>'[2]表二 (支出分县区过渡表)'!B1224</f>
        <v>0</v>
      </c>
      <c r="F1226" s="74"/>
      <c r="G1226" s="92"/>
    </row>
    <row r="1227" spans="1:7" s="70" customFormat="1" ht="18.75" customHeight="1">
      <c r="A1227" s="71" t="s">
        <v>1321</v>
      </c>
      <c r="B1227" s="105">
        <v>0</v>
      </c>
      <c r="C1227" s="72">
        <f>VLOOKUP(A1227,[3]Sheet2!$A$1:$C$1164,3,FALSE)</f>
        <v>0</v>
      </c>
      <c r="D1227" s="73">
        <f>SUM(D1228:D1234)</f>
        <v>0</v>
      </c>
      <c r="E1227" s="73" t="e">
        <f>'[2]表二 (支出分县区过渡表)'!B1225</f>
        <v>#REF!</v>
      </c>
      <c r="F1227" s="74"/>
      <c r="G1227" s="92"/>
    </row>
    <row r="1228" spans="1:7" s="70" customFormat="1" ht="18.75" customHeight="1">
      <c r="A1228" s="71" t="s">
        <v>1303</v>
      </c>
      <c r="B1228" s="105"/>
      <c r="C1228" s="72">
        <f>VLOOKUP(A1228,[3]Sheet2!$A$1:$C$1164,3,FALSE)</f>
        <v>179</v>
      </c>
      <c r="D1228" s="73"/>
      <c r="E1228" s="73" t="e">
        <f>'[2]表二 (支出分县区过渡表)'!B1226</f>
        <v>#REF!</v>
      </c>
      <c r="F1228" s="74" t="s">
        <v>1048</v>
      </c>
      <c r="G1228" s="92"/>
    </row>
    <row r="1229" spans="1:7" s="70" customFormat="1" ht="18.75" customHeight="1">
      <c r="A1229" s="71" t="s">
        <v>1304</v>
      </c>
      <c r="B1229" s="105"/>
      <c r="C1229" s="72"/>
      <c r="D1229" s="73"/>
      <c r="E1229" s="73" t="e">
        <f>'[2]表二 (支出分县区过渡表)'!B1227</f>
        <v>#REF!</v>
      </c>
      <c r="F1229" s="74"/>
      <c r="G1229" s="92"/>
    </row>
    <row r="1230" spans="1:7" s="70" customFormat="1" ht="18.75" customHeight="1">
      <c r="A1230" s="71" t="s">
        <v>1305</v>
      </c>
      <c r="B1230" s="105"/>
      <c r="C1230" s="72"/>
      <c r="D1230" s="73"/>
      <c r="E1230" s="73" t="e">
        <f>'[2]表二 (支出分县区过渡表)'!B1228</f>
        <v>#REF!</v>
      </c>
      <c r="F1230" s="74"/>
      <c r="G1230" s="92"/>
    </row>
    <row r="1231" spans="1:7" s="70" customFormat="1" ht="18.75" customHeight="1">
      <c r="A1231" s="71" t="s">
        <v>1322</v>
      </c>
      <c r="B1231" s="105"/>
      <c r="C1231" s="72"/>
      <c r="D1231" s="73"/>
      <c r="E1231" s="73" t="e">
        <f>'[2]表二 (支出分县区过渡表)'!B1229</f>
        <v>#REF!</v>
      </c>
      <c r="F1231" s="74"/>
      <c r="G1231" s="92"/>
    </row>
    <row r="1232" spans="1:7" s="70" customFormat="1" ht="18.75" customHeight="1">
      <c r="A1232" s="71" t="s">
        <v>1323</v>
      </c>
      <c r="B1232" s="105"/>
      <c r="C1232" s="72"/>
      <c r="D1232" s="73"/>
      <c r="E1232" s="73" t="e">
        <f>'[2]表二 (支出分县区过渡表)'!B1230</f>
        <v>#REF!</v>
      </c>
      <c r="F1232" s="74"/>
      <c r="G1232" s="92"/>
    </row>
    <row r="1233" spans="1:7" s="70" customFormat="1" ht="18.75" customHeight="1">
      <c r="A1233" s="71" t="s">
        <v>1312</v>
      </c>
      <c r="B1233" s="105"/>
      <c r="C1233" s="72"/>
      <c r="D1233" s="73"/>
      <c r="E1233" s="73" t="e">
        <f>'[2]表二 (支出分县区过渡表)'!B1231</f>
        <v>#REF!</v>
      </c>
      <c r="F1233" s="74"/>
      <c r="G1233" s="92"/>
    </row>
    <row r="1234" spans="1:7" s="70" customFormat="1" ht="18.75" customHeight="1">
      <c r="A1234" s="71" t="s">
        <v>1324</v>
      </c>
      <c r="B1234" s="105"/>
      <c r="C1234" s="72"/>
      <c r="D1234" s="73"/>
      <c r="E1234" s="73">
        <f>'[2]表二 (支出分县区过渡表)'!B1232</f>
        <v>0</v>
      </c>
      <c r="F1234" s="74"/>
      <c r="G1234" s="92"/>
    </row>
    <row r="1235" spans="1:7" s="70" customFormat="1" ht="18.75" customHeight="1">
      <c r="A1235" s="71" t="s">
        <v>1325</v>
      </c>
      <c r="B1235" s="105">
        <v>28</v>
      </c>
      <c r="C1235" s="72">
        <f>VLOOKUP(A1235,[3]Sheet2!$A$1:$C$1164,3,FALSE)</f>
        <v>23</v>
      </c>
      <c r="D1235" s="73">
        <f>SUM(D1236:D1247)</f>
        <v>3</v>
      </c>
      <c r="E1235" s="73" t="e">
        <f>'[2]表二 (支出分县区过渡表)'!B1233</f>
        <v>#REF!</v>
      </c>
      <c r="F1235" s="74">
        <f>SUM(D1235/C1235*100)</f>
        <v>13.043478260869565</v>
      </c>
      <c r="G1235" s="92">
        <f>(D1235-B1235)/B1235</f>
        <v>-0.8928571428571429</v>
      </c>
    </row>
    <row r="1236" spans="1:7" s="70" customFormat="1" ht="18.75" customHeight="1">
      <c r="A1236" s="71" t="s">
        <v>1303</v>
      </c>
      <c r="B1236" s="105">
        <v>28</v>
      </c>
      <c r="C1236" s="72">
        <v>23</v>
      </c>
      <c r="D1236" s="73">
        <v>3</v>
      </c>
      <c r="E1236" s="73" t="e">
        <f>'[2]表二 (支出分县区过渡表)'!B1234</f>
        <v>#REF!</v>
      </c>
      <c r="F1236" s="74">
        <f>SUM(D1236/C1236*100)</f>
        <v>13.043478260869565</v>
      </c>
      <c r="G1236" s="92">
        <f>(D1236-B1236)/B1236</f>
        <v>-0.8928571428571429</v>
      </c>
    </row>
    <row r="1237" spans="1:7" s="70" customFormat="1" ht="18.75" customHeight="1">
      <c r="A1237" s="71" t="s">
        <v>1304</v>
      </c>
      <c r="B1237" s="105"/>
      <c r="C1237" s="72"/>
      <c r="D1237" s="73">
        <v>0</v>
      </c>
      <c r="E1237" s="73" t="e">
        <f>'[2]表二 (支出分县区过渡表)'!B1235</f>
        <v>#REF!</v>
      </c>
      <c r="F1237" s="74"/>
      <c r="G1237" s="92"/>
    </row>
    <row r="1238" spans="1:7" s="70" customFormat="1" ht="18.75" customHeight="1">
      <c r="A1238" s="71" t="s">
        <v>1305</v>
      </c>
      <c r="B1238" s="105"/>
      <c r="C1238" s="72"/>
      <c r="D1238" s="73">
        <v>0</v>
      </c>
      <c r="E1238" s="73" t="e">
        <f>'[2]表二 (支出分县区过渡表)'!B1236</f>
        <v>#REF!</v>
      </c>
      <c r="F1238" s="74"/>
      <c r="G1238" s="92"/>
    </row>
    <row r="1239" spans="1:7" s="70" customFormat="1" ht="18.75" customHeight="1">
      <c r="A1239" s="71" t="s">
        <v>1326</v>
      </c>
      <c r="B1239" s="105"/>
      <c r="C1239" s="72"/>
      <c r="D1239" s="73">
        <v>0</v>
      </c>
      <c r="E1239" s="73" t="e">
        <f>'[2]表二 (支出分县区过渡表)'!B1237</f>
        <v>#REF!</v>
      </c>
      <c r="F1239" s="74"/>
      <c r="G1239" s="92"/>
    </row>
    <row r="1240" spans="1:7" s="70" customFormat="1" ht="18.75" customHeight="1">
      <c r="A1240" s="71" t="s">
        <v>1327</v>
      </c>
      <c r="B1240" s="105"/>
      <c r="C1240" s="72"/>
      <c r="D1240" s="73">
        <v>0</v>
      </c>
      <c r="E1240" s="73" t="e">
        <f>'[2]表二 (支出分县区过渡表)'!B1238</f>
        <v>#REF!</v>
      </c>
      <c r="F1240" s="74"/>
      <c r="G1240" s="92"/>
    </row>
    <row r="1241" spans="1:7" s="70" customFormat="1" ht="18.75" customHeight="1">
      <c r="A1241" s="71" t="s">
        <v>1328</v>
      </c>
      <c r="B1241" s="105"/>
      <c r="C1241" s="72"/>
      <c r="D1241" s="73">
        <v>0</v>
      </c>
      <c r="E1241" s="73" t="e">
        <f>'[2]表二 (支出分县区过渡表)'!B1239</f>
        <v>#REF!</v>
      </c>
      <c r="F1241" s="74"/>
      <c r="G1241" s="92"/>
    </row>
    <row r="1242" spans="1:7" s="70" customFormat="1" ht="18.75" customHeight="1">
      <c r="A1242" s="71" t="s">
        <v>1329</v>
      </c>
      <c r="B1242" s="105"/>
      <c r="C1242" s="72"/>
      <c r="D1242" s="73">
        <v>0</v>
      </c>
      <c r="E1242" s="73" t="e">
        <f>'[2]表二 (支出分县区过渡表)'!B1240</f>
        <v>#REF!</v>
      </c>
      <c r="F1242" s="74"/>
      <c r="G1242" s="92"/>
    </row>
    <row r="1243" spans="1:7" s="70" customFormat="1" ht="18.75" customHeight="1">
      <c r="A1243" s="71" t="s">
        <v>1330</v>
      </c>
      <c r="B1243" s="105"/>
      <c r="C1243" s="72"/>
      <c r="D1243" s="73">
        <v>0</v>
      </c>
      <c r="E1243" s="73" t="e">
        <f>'[2]表二 (支出分县区过渡表)'!B1241</f>
        <v>#REF!</v>
      </c>
      <c r="F1243" s="74"/>
      <c r="G1243" s="92"/>
    </row>
    <row r="1244" spans="1:7" s="70" customFormat="1" ht="18.75" customHeight="1">
      <c r="A1244" s="71" t="s">
        <v>1331</v>
      </c>
      <c r="B1244" s="105"/>
      <c r="C1244" s="72"/>
      <c r="D1244" s="73">
        <v>0</v>
      </c>
      <c r="E1244" s="73" t="e">
        <f>'[2]表二 (支出分县区过渡表)'!B1242</f>
        <v>#REF!</v>
      </c>
      <c r="F1244" s="74"/>
      <c r="G1244" s="92"/>
    </row>
    <row r="1245" spans="1:7" s="70" customFormat="1" ht="18.75" customHeight="1">
      <c r="A1245" s="71" t="s">
        <v>1332</v>
      </c>
      <c r="B1245" s="105"/>
      <c r="C1245" s="72"/>
      <c r="D1245" s="73">
        <v>0</v>
      </c>
      <c r="E1245" s="73" t="e">
        <f>'[2]表二 (支出分县区过渡表)'!B1243</f>
        <v>#REF!</v>
      </c>
      <c r="F1245" s="74"/>
      <c r="G1245" s="92"/>
    </row>
    <row r="1246" spans="1:7" s="70" customFormat="1" ht="18.75" customHeight="1">
      <c r="A1246" s="71" t="s">
        <v>1333</v>
      </c>
      <c r="B1246" s="105"/>
      <c r="C1246" s="72"/>
      <c r="D1246" s="73">
        <v>0</v>
      </c>
      <c r="E1246" s="73" t="e">
        <f>'[2]表二 (支出分县区过渡表)'!B1244</f>
        <v>#REF!</v>
      </c>
      <c r="F1246" s="74"/>
      <c r="G1246" s="92"/>
    </row>
    <row r="1247" spans="1:7" s="70" customFormat="1" ht="18.75" customHeight="1">
      <c r="A1247" s="71" t="s">
        <v>1334</v>
      </c>
      <c r="B1247" s="105"/>
      <c r="C1247" s="72"/>
      <c r="D1247" s="73">
        <v>0</v>
      </c>
      <c r="E1247" s="73">
        <f>'[2]表二 (支出分县区过渡表)'!B1245</f>
        <v>0</v>
      </c>
      <c r="F1247" s="74"/>
      <c r="G1247" s="92"/>
    </row>
    <row r="1248" spans="1:7" s="70" customFormat="1" ht="18.75" customHeight="1">
      <c r="A1248" s="71" t="s">
        <v>1335</v>
      </c>
      <c r="B1248" s="105">
        <v>610</v>
      </c>
      <c r="C1248" s="72"/>
      <c r="D1248" s="73">
        <f>SUM(D1249:D1251)</f>
        <v>96</v>
      </c>
      <c r="E1248" s="73" t="e">
        <f>'[2]表二 (支出分县区过渡表)'!B1246</f>
        <v>#REF!</v>
      </c>
      <c r="F1248" s="74" t="s">
        <v>1046</v>
      </c>
      <c r="G1248" s="92">
        <f>(D1248-B1248)/B1248</f>
        <v>-0.84262295081967209</v>
      </c>
    </row>
    <row r="1249" spans="1:7" s="70" customFormat="1" ht="18.75" customHeight="1">
      <c r="A1249" s="71" t="s">
        <v>1336</v>
      </c>
      <c r="B1249" s="105">
        <v>588</v>
      </c>
      <c r="C1249" s="72"/>
      <c r="D1249" s="73">
        <v>59</v>
      </c>
      <c r="E1249" s="73" t="e">
        <f>'[2]表二 (支出分县区过渡表)'!B1247</f>
        <v>#REF!</v>
      </c>
      <c r="F1249" s="74" t="s">
        <v>1046</v>
      </c>
      <c r="G1249" s="92">
        <f>(D1249-B1249)/B1249</f>
        <v>-0.89965986394557829</v>
      </c>
    </row>
    <row r="1250" spans="1:7" s="70" customFormat="1" ht="18.75" customHeight="1">
      <c r="A1250" s="71" t="s">
        <v>1337</v>
      </c>
      <c r="B1250" s="105"/>
      <c r="C1250" s="72"/>
      <c r="D1250" s="73">
        <v>15</v>
      </c>
      <c r="E1250" s="73" t="e">
        <f>'[2]表二 (支出分县区过渡表)'!B1248</f>
        <v>#REF!</v>
      </c>
      <c r="F1250" s="74" t="s">
        <v>1046</v>
      </c>
      <c r="G1250" s="92"/>
    </row>
    <row r="1251" spans="1:7" s="70" customFormat="1" ht="18.75" customHeight="1">
      <c r="A1251" s="71" t="s">
        <v>1338</v>
      </c>
      <c r="B1251" s="105">
        <v>22</v>
      </c>
      <c r="C1251" s="72"/>
      <c r="D1251" s="73">
        <v>22</v>
      </c>
      <c r="E1251" s="73">
        <f>'[2]表二 (支出分县区过渡表)'!B1249</f>
        <v>360</v>
      </c>
      <c r="F1251" s="74" t="s">
        <v>1046</v>
      </c>
      <c r="G1251" s="92">
        <f>(D1251-B1251)/B1251</f>
        <v>0</v>
      </c>
    </row>
    <row r="1252" spans="1:7" s="70" customFormat="1" ht="18.75" customHeight="1">
      <c r="A1252" s="71" t="s">
        <v>1339</v>
      </c>
      <c r="B1252" s="105">
        <v>1132</v>
      </c>
      <c r="C1252" s="72">
        <f>VLOOKUP(A1252,[3]Sheet2!$A$1:$C$1164,3,FALSE)</f>
        <v>157</v>
      </c>
      <c r="D1252" s="73">
        <f>SUM(D1253:D1255)</f>
        <v>649</v>
      </c>
      <c r="E1252" s="73">
        <f>'[2]表二 (支出分县区过渡表)'!B1250</f>
        <v>360</v>
      </c>
      <c r="F1252" s="74">
        <f>SUM(D1252/C1252*100)</f>
        <v>413.37579617834399</v>
      </c>
      <c r="G1252" s="92">
        <f>(D1252-B1252)/B1252</f>
        <v>-0.42667844522968196</v>
      </c>
    </row>
    <row r="1253" spans="1:7" s="70" customFormat="1" ht="18.75" customHeight="1">
      <c r="A1253" s="71" t="s">
        <v>1340</v>
      </c>
      <c r="B1253" s="105">
        <v>220</v>
      </c>
      <c r="C1253" s="72">
        <v>90</v>
      </c>
      <c r="D1253" s="73">
        <v>491</v>
      </c>
      <c r="E1253" s="73">
        <f>'[2]表二 (支出分县区过渡表)'!B1251</f>
        <v>0</v>
      </c>
      <c r="F1253" s="74">
        <f>SUM(D1253/C1253*100)</f>
        <v>545.55555555555554</v>
      </c>
      <c r="G1253" s="92">
        <f>(D1253-B1253)/B1253</f>
        <v>1.2318181818181819</v>
      </c>
    </row>
    <row r="1254" spans="1:7" s="70" customFormat="1" ht="18.75" customHeight="1">
      <c r="A1254" s="71" t="s">
        <v>1341</v>
      </c>
      <c r="B1254" s="105"/>
      <c r="C1254" s="72">
        <v>67</v>
      </c>
      <c r="D1254" s="73">
        <v>0</v>
      </c>
      <c r="E1254" s="73">
        <f>'[2]表二 (支出分县区过渡表)'!B1252</f>
        <v>0</v>
      </c>
      <c r="F1254" s="74" t="s">
        <v>1048</v>
      </c>
      <c r="G1254" s="92"/>
    </row>
    <row r="1255" spans="1:7" s="70" customFormat="1" ht="18.75" customHeight="1">
      <c r="A1255" s="71" t="s">
        <v>1342</v>
      </c>
      <c r="B1255" s="105">
        <v>912</v>
      </c>
      <c r="C1255" s="72"/>
      <c r="D1255" s="73">
        <v>158</v>
      </c>
      <c r="E1255" s="73" t="e">
        <f>'[2]表二 (支出分县区过渡表)'!B1253</f>
        <v>#REF!</v>
      </c>
      <c r="F1255" s="74" t="s">
        <v>1046</v>
      </c>
      <c r="G1255" s="92">
        <f>(D1255-B1255)/B1255</f>
        <v>-0.82675438596491224</v>
      </c>
    </row>
    <row r="1256" spans="1:7" s="70" customFormat="1" ht="18.75" customHeight="1">
      <c r="A1256" s="71" t="s">
        <v>1343</v>
      </c>
      <c r="B1256" s="105"/>
      <c r="C1256" s="72"/>
      <c r="D1256" s="73"/>
      <c r="E1256" s="73">
        <f>'[2]表二 (支出分县区过渡表)'!B1254</f>
        <v>2022</v>
      </c>
      <c r="F1256" s="74"/>
      <c r="G1256" s="92"/>
    </row>
    <row r="1257" spans="1:7" s="70" customFormat="1" ht="18.75" customHeight="1">
      <c r="A1257" s="71" t="s">
        <v>1030</v>
      </c>
      <c r="B1257" s="105"/>
      <c r="C1257" s="72">
        <f>VLOOKUP(A1257,[3]Sheet2!$A$1:$C$1164,3,FALSE)</f>
        <v>2022</v>
      </c>
      <c r="D1257" s="73"/>
      <c r="E1257" s="73">
        <f>'[2]表二 (支出分县区过渡表)'!B1255</f>
        <v>5920.72</v>
      </c>
      <c r="F1257" s="74" t="s">
        <v>1046</v>
      </c>
      <c r="G1257" s="92"/>
    </row>
    <row r="1258" spans="1:7" s="70" customFormat="1" ht="18.75" customHeight="1">
      <c r="A1258" s="71" t="s">
        <v>1031</v>
      </c>
      <c r="B1258" s="105">
        <v>3088</v>
      </c>
      <c r="C1258" s="72">
        <f>VLOOKUP(A1258,[3]Sheet2!$A$1:$C$1164,3,FALSE)</f>
        <v>5374</v>
      </c>
      <c r="D1258" s="73">
        <f>D1259</f>
        <v>2938</v>
      </c>
      <c r="E1258" s="73">
        <f>'[2]表二 (支出分县区过渡表)'!B1256</f>
        <v>5920.72</v>
      </c>
      <c r="F1258" s="74">
        <f>SUM(D1258/C1258*100)</f>
        <v>54.670636397469295</v>
      </c>
      <c r="G1258" s="92">
        <f>(D1258-B1258)/B1258</f>
        <v>-4.8575129533678756E-2</v>
      </c>
    </row>
    <row r="1259" spans="1:7" s="70" customFormat="1" ht="18.75" customHeight="1">
      <c r="A1259" s="71" t="s">
        <v>819</v>
      </c>
      <c r="B1259" s="105">
        <v>3088</v>
      </c>
      <c r="C1259" s="72">
        <f>VLOOKUP(A1259,[3]Sheet2!$A$1:$C$1164,3,FALSE)</f>
        <v>5374</v>
      </c>
      <c r="D1259" s="73">
        <f>SUM(D1260:D1263)</f>
        <v>2938</v>
      </c>
      <c r="E1259" s="73">
        <f>'[2]表二 (支出分县区过渡表)'!B1257</f>
        <v>0</v>
      </c>
      <c r="F1259" s="74">
        <f>SUM(D1259/C1259*100)</f>
        <v>54.670636397469295</v>
      </c>
      <c r="G1259" s="92">
        <f>(D1259-B1259)/B1259</f>
        <v>-4.8575129533678756E-2</v>
      </c>
    </row>
    <row r="1260" spans="1:7" s="70" customFormat="1" ht="18.75" customHeight="1">
      <c r="A1260" s="71" t="s">
        <v>820</v>
      </c>
      <c r="B1260" s="105">
        <v>2413</v>
      </c>
      <c r="C1260" s="72"/>
      <c r="D1260" s="73"/>
      <c r="E1260" s="73">
        <f>'[2]表二 (支出分县区过渡表)'!B1258</f>
        <v>0</v>
      </c>
      <c r="F1260" s="74"/>
      <c r="G1260" s="92">
        <f>(D1260-B1260)/B1260</f>
        <v>-1</v>
      </c>
    </row>
    <row r="1261" spans="1:7" s="70" customFormat="1" ht="18.75" customHeight="1">
      <c r="A1261" s="71" t="s">
        <v>821</v>
      </c>
      <c r="B1261" s="72"/>
      <c r="C1261" s="72"/>
      <c r="D1261" s="73"/>
      <c r="E1261" s="73">
        <f>'[2]表二 (支出分县区过渡表)'!B1259</f>
        <v>0</v>
      </c>
      <c r="F1261" s="74"/>
      <c r="G1261" s="92"/>
    </row>
    <row r="1262" spans="1:7" s="70" customFormat="1" ht="18.75" customHeight="1">
      <c r="A1262" s="71" t="s">
        <v>822</v>
      </c>
      <c r="B1262" s="72"/>
      <c r="C1262" s="72"/>
      <c r="D1262" s="73"/>
      <c r="E1262" s="73">
        <f>'[2]表二 (支出分县区过渡表)'!B1260</f>
        <v>5920.72</v>
      </c>
      <c r="F1262" s="74"/>
      <c r="G1262" s="92"/>
    </row>
    <row r="1263" spans="1:7" s="70" customFormat="1" ht="18.75" customHeight="1">
      <c r="A1263" s="71" t="s">
        <v>823</v>
      </c>
      <c r="B1263" s="105">
        <v>675</v>
      </c>
      <c r="C1263" s="72">
        <f>VLOOKUP(A1263,[3]Sheet2!$A$1:$C$1164,3,FALSE)</f>
        <v>5374</v>
      </c>
      <c r="D1263" s="73">
        <v>2938</v>
      </c>
      <c r="E1263" s="73">
        <f>'[2]表二 (支出分县区过渡表)'!B1261</f>
        <v>23.9</v>
      </c>
      <c r="F1263" s="74">
        <f>SUM(D1263/C1263*100)</f>
        <v>54.670636397469295</v>
      </c>
      <c r="G1263" s="92">
        <f>(D1263-B1263)/B1263</f>
        <v>3.3525925925925928</v>
      </c>
    </row>
    <row r="1264" spans="1:7" s="70" customFormat="1" ht="18.75" customHeight="1">
      <c r="A1264" s="71" t="s">
        <v>1032</v>
      </c>
      <c r="B1264" s="105">
        <v>14</v>
      </c>
      <c r="C1264" s="72">
        <f>VLOOKUP(A1264,[3]Sheet2!$A$1:$C$1164,3,FALSE)</f>
        <v>19</v>
      </c>
      <c r="D1264" s="73">
        <f>D1265</f>
        <v>30</v>
      </c>
      <c r="E1264" s="73">
        <f>'[2]表二 (支出分县区过渡表)'!B1262</f>
        <v>23.9</v>
      </c>
      <c r="F1264" s="74">
        <f>SUM(D1264/C1264*100)</f>
        <v>157.89473684210526</v>
      </c>
      <c r="G1264" s="92">
        <f>(D1264-B1264)/B1264</f>
        <v>1.1428571428571428</v>
      </c>
    </row>
    <row r="1265" spans="1:7" s="70" customFormat="1" ht="18.75" customHeight="1">
      <c r="A1265" s="71" t="s">
        <v>824</v>
      </c>
      <c r="B1265" s="105">
        <v>14</v>
      </c>
      <c r="C1265" s="72">
        <f>VLOOKUP(A1265,[3]Sheet2!$A$1:$C$1164,3,FALSE)</f>
        <v>19</v>
      </c>
      <c r="D1265" s="73">
        <v>30</v>
      </c>
      <c r="E1265" s="73">
        <f>'[2]表二 (支出分县区过渡表)'!B1263</f>
        <v>9025.08</v>
      </c>
      <c r="F1265" s="74">
        <f>SUM(D1265/C1265*100)</f>
        <v>157.89473684210526</v>
      </c>
      <c r="G1265" s="92">
        <f>(D1265-B1265)/B1265</f>
        <v>1.1428571428571428</v>
      </c>
    </row>
    <row r="1266" spans="1:7" s="70" customFormat="1" ht="18.75" customHeight="1">
      <c r="A1266" s="71" t="s">
        <v>1033</v>
      </c>
      <c r="B1266" s="105">
        <v>114</v>
      </c>
      <c r="C1266" s="72">
        <f>VLOOKUP(A1266,[3]Sheet2!$A$1:$C$1164,3,FALSE)</f>
        <v>7878</v>
      </c>
      <c r="D1266" s="73">
        <f>D1267+D1268</f>
        <v>2495</v>
      </c>
      <c r="E1266" s="73" t="e">
        <f>'[2]表二 (支出分县区过渡表)'!B1264</f>
        <v>#REF!</v>
      </c>
      <c r="F1266" s="74">
        <f>SUM(D1266/C1266*100)</f>
        <v>31.670474739781667</v>
      </c>
      <c r="G1266" s="92">
        <f>(D1266-B1266)/B1266</f>
        <v>20.885964912280702</v>
      </c>
    </row>
    <row r="1267" spans="1:7" s="70" customFormat="1" ht="18.75" customHeight="1">
      <c r="A1267" s="71" t="s">
        <v>825</v>
      </c>
      <c r="B1267" s="105"/>
      <c r="C1267" s="72"/>
      <c r="D1267" s="73"/>
      <c r="E1267" s="73">
        <f>'[2]表二 (支出分县区过渡表)'!B1265</f>
        <v>9025.08</v>
      </c>
      <c r="F1267" s="74"/>
      <c r="G1267" s="92"/>
    </row>
    <row r="1268" spans="1:7" s="70" customFormat="1" ht="18.75" customHeight="1">
      <c r="A1268" s="71" t="s">
        <v>826</v>
      </c>
      <c r="B1268" s="105">
        <v>114</v>
      </c>
      <c r="C1268" s="72">
        <f>VLOOKUP(A1268,[3]Sheet2!$A$1:$C$1164,3,FALSE)</f>
        <v>7878</v>
      </c>
      <c r="D1268" s="73">
        <v>2495</v>
      </c>
      <c r="E1268" s="73" t="e">
        <f>'[2]表二 (支出分县区过渡表)'!B1266</f>
        <v>#REF!</v>
      </c>
      <c r="F1268" s="74">
        <f>SUM(D1268/C1268*100)</f>
        <v>31.670474739781667</v>
      </c>
      <c r="G1268" s="92">
        <f>(D1268-B1268)/B1268</f>
        <v>20.885964912280702</v>
      </c>
    </row>
    <row r="1269" spans="1:7" s="70" customFormat="1" ht="18.75" customHeight="1">
      <c r="A1269" s="76" t="s">
        <v>1347</v>
      </c>
      <c r="B1269" s="77">
        <v>4036</v>
      </c>
      <c r="C1269" s="65">
        <v>3890</v>
      </c>
      <c r="D1269" s="66">
        <v>4886</v>
      </c>
      <c r="E1269" s="67"/>
      <c r="F1269" s="78">
        <v>125.60411311053986</v>
      </c>
      <c r="G1269" s="69">
        <v>21.060455896927653</v>
      </c>
    </row>
    <row r="1270" spans="1:7" s="70" customFormat="1" ht="18.75" customHeight="1">
      <c r="A1270" s="76" t="s">
        <v>1348</v>
      </c>
      <c r="B1270" s="77">
        <v>1976</v>
      </c>
      <c r="C1270" s="72"/>
      <c r="D1270" s="66">
        <v>9915</v>
      </c>
      <c r="E1270" s="67"/>
      <c r="F1270" s="79"/>
      <c r="G1270" s="69">
        <v>401.77125506072872</v>
      </c>
    </row>
    <row r="1271" spans="1:7" s="70" customFormat="1" ht="18.75" customHeight="1">
      <c r="A1271" s="76" t="s">
        <v>1349</v>
      </c>
      <c r="B1271" s="77">
        <v>2811</v>
      </c>
      <c r="C1271" s="72"/>
      <c r="D1271" s="66">
        <v>465</v>
      </c>
      <c r="E1271" s="67"/>
      <c r="F1271" s="79"/>
      <c r="G1271" s="69">
        <v>-83.457844183564575</v>
      </c>
    </row>
    <row r="1272" spans="1:7" s="70" customFormat="1" ht="18.75" customHeight="1">
      <c r="A1272" s="76" t="s">
        <v>1350</v>
      </c>
      <c r="B1272" s="77">
        <v>2395</v>
      </c>
      <c r="C1272" s="72"/>
      <c r="D1272" s="66">
        <v>2355</v>
      </c>
      <c r="E1272" s="67"/>
      <c r="F1272" s="79"/>
      <c r="G1272" s="69">
        <v>-1.6701461377870563</v>
      </c>
    </row>
    <row r="1273" spans="1:7" s="70" customFormat="1" ht="14.25" customHeight="1">
      <c r="A1273" s="80" t="s">
        <v>827</v>
      </c>
      <c r="B1273" s="64">
        <v>316534</v>
      </c>
      <c r="C1273" s="64">
        <v>206156</v>
      </c>
      <c r="D1273" s="64">
        <v>323181</v>
      </c>
      <c r="E1273" s="67">
        <v>215259.00000000003</v>
      </c>
      <c r="F1273" s="68">
        <v>151.06839508370166</v>
      </c>
      <c r="G1273" s="69">
        <v>2.0999323927287432</v>
      </c>
    </row>
  </sheetData>
  <mergeCells count="5">
    <mergeCell ref="A2:H2"/>
    <mergeCell ref="A3:G3"/>
    <mergeCell ref="A4:A5"/>
    <mergeCell ref="B4:B5"/>
    <mergeCell ref="C4:F4"/>
  </mergeCells>
  <phoneticPr fontId="15" type="noConversion"/>
  <pageMargins left="0.7" right="0.7" top="0.75" bottom="0.75" header="0.3" footer="0.3"/>
  <pageSetup paperSize="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5"/>
  <sheetViews>
    <sheetView workbookViewId="0">
      <selection activeCell="G14" sqref="G14"/>
    </sheetView>
  </sheetViews>
  <sheetFormatPr defaultRowHeight="14.25"/>
  <cols>
    <col min="1" max="1" width="43.25" style="5" customWidth="1"/>
    <col min="2" max="2" width="13.625" style="7" customWidth="1"/>
    <col min="3" max="3" width="13.625" style="7" hidden="1" customWidth="1"/>
    <col min="4" max="4" width="13.75" style="7" customWidth="1"/>
    <col min="5" max="6" width="13.75" style="40" customWidth="1"/>
    <col min="7" max="7" width="16.875" style="27" customWidth="1"/>
    <col min="8" max="8" width="11.875" style="5" customWidth="1"/>
    <col min="9" max="16384" width="9" style="5"/>
  </cols>
  <sheetData>
    <row r="1" spans="1:8" customFormat="1" ht="15" customHeight="1">
      <c r="A1" s="12"/>
      <c r="B1" s="41"/>
      <c r="C1" s="13"/>
      <c r="D1" s="14"/>
      <c r="E1" s="44"/>
      <c r="F1" s="44"/>
      <c r="G1" s="32"/>
    </row>
    <row r="2" spans="1:8" customFormat="1" ht="22.5" customHeight="1">
      <c r="A2" s="81" t="s">
        <v>828</v>
      </c>
      <c r="B2" s="81"/>
      <c r="C2" s="81"/>
      <c r="D2" s="81"/>
      <c r="E2" s="81"/>
      <c r="F2" s="81"/>
      <c r="G2" s="81"/>
      <c r="H2" s="81"/>
    </row>
    <row r="3" spans="1:8" customFormat="1" ht="19.5" customHeight="1">
      <c r="A3" s="82" t="s">
        <v>830</v>
      </c>
      <c r="B3" s="82"/>
      <c r="C3" s="82"/>
      <c r="D3" s="82"/>
      <c r="E3" s="82"/>
      <c r="F3" s="82"/>
      <c r="G3" s="82"/>
      <c r="H3" s="25"/>
    </row>
    <row r="4" spans="1:8" s="17" customFormat="1" ht="44.25" customHeight="1">
      <c r="A4" s="15" t="s">
        <v>831</v>
      </c>
      <c r="B4" s="42" t="s">
        <v>1018</v>
      </c>
      <c r="C4" s="16" t="s">
        <v>832</v>
      </c>
      <c r="D4" s="31" t="s">
        <v>1020</v>
      </c>
      <c r="E4" s="45" t="s">
        <v>1019</v>
      </c>
      <c r="F4" s="47" t="s">
        <v>1034</v>
      </c>
      <c r="G4" s="48" t="s">
        <v>1035</v>
      </c>
      <c r="H4" s="24"/>
    </row>
    <row r="5" spans="1:8" ht="18.75" customHeight="1">
      <c r="A5" s="1" t="s">
        <v>2</v>
      </c>
      <c r="B5" s="8">
        <f>B6+B18+B27+B38+B50+B61+B72+B84+B93+B106+B116+B125+B136+B150+B157+B165+B171+B178+B185+B192+B199+B205+B213+B219+B225+B231+B248</f>
        <v>33157</v>
      </c>
      <c r="C5" s="8">
        <f>C6+C18+C27+C38+C50+C61+C72+C84+C93+C106+C116+C125+C136+C150+C157+C165+C171+C178+C185+C192+C199+C205+C213+C219+C225+C231+C248</f>
        <v>19215</v>
      </c>
      <c r="D5" s="8">
        <f>D6+D18+D27+D38+D50+D61+D72+D84+D93+D106+D116+D125+D136+D150+D157+D165+D171+D178+D185+D192+D199+D205+D213+D219+D225+D231+D248</f>
        <v>21726</v>
      </c>
      <c r="E5" s="36">
        <f>E6+E18+E27+E38+E50+E61+E72+E84+E93+E106+E116+E125+E136+E150+E157+E165+E171+E178+E185+E192+E199+E205+E213+E219+E225+E231+E248</f>
        <v>41779</v>
      </c>
      <c r="F5" s="36">
        <f>SUM(E5/D5)*100</f>
        <v>192.29954892755222</v>
      </c>
      <c r="G5" s="26">
        <f>SUM((E5-B5)/B5)</f>
        <v>0.26003558826190548</v>
      </c>
    </row>
    <row r="6" spans="1:8" ht="18.75" customHeight="1">
      <c r="A6" s="2" t="s">
        <v>3</v>
      </c>
      <c r="B6" s="8">
        <f>SUM(B7:B17)</f>
        <v>501</v>
      </c>
      <c r="C6" s="8">
        <f>SUM(C7:C17)</f>
        <v>428</v>
      </c>
      <c r="D6" s="8">
        <f>SUM(D7:D17)</f>
        <v>430.27</v>
      </c>
      <c r="E6" s="36">
        <f>SUM(E7:E17)</f>
        <v>657</v>
      </c>
      <c r="F6" s="36">
        <f t="shared" ref="F6:F66" si="0">SUM(E6/D6)*100</f>
        <v>152.69481953192184</v>
      </c>
      <c r="G6" s="26">
        <f>SUM((E6-B6)/B6)</f>
        <v>0.31137724550898205</v>
      </c>
    </row>
    <row r="7" spans="1:8" ht="18.75" customHeight="1">
      <c r="A7" s="2" t="s">
        <v>833</v>
      </c>
      <c r="B7" s="8">
        <v>401</v>
      </c>
      <c r="C7" s="8">
        <v>330</v>
      </c>
      <c r="D7" s="8">
        <v>330</v>
      </c>
      <c r="E7" s="36">
        <v>420</v>
      </c>
      <c r="F7" s="36">
        <f t="shared" si="0"/>
        <v>127.27272727272727</v>
      </c>
      <c r="G7" s="26">
        <f>SUM((E7-B7)/B7)</f>
        <v>4.738154613466334E-2</v>
      </c>
    </row>
    <row r="8" spans="1:8" ht="18.75" customHeight="1">
      <c r="A8" s="2" t="s">
        <v>5</v>
      </c>
      <c r="B8" s="8"/>
      <c r="C8" s="8"/>
      <c r="D8" s="8"/>
      <c r="E8" s="36"/>
      <c r="F8" s="36"/>
      <c r="G8" s="26"/>
    </row>
    <row r="9" spans="1:8" ht="18.75" customHeight="1">
      <c r="A9" s="3" t="s">
        <v>6</v>
      </c>
      <c r="B9" s="8"/>
      <c r="C9" s="8"/>
      <c r="D9" s="8"/>
      <c r="E9" s="36"/>
      <c r="F9" s="36"/>
      <c r="G9" s="26"/>
    </row>
    <row r="10" spans="1:8" ht="18.75" customHeight="1">
      <c r="A10" s="3" t="s">
        <v>7</v>
      </c>
      <c r="B10" s="8">
        <v>26</v>
      </c>
      <c r="C10" s="8">
        <v>8</v>
      </c>
      <c r="D10" s="8">
        <v>8</v>
      </c>
      <c r="E10" s="36">
        <v>34</v>
      </c>
      <c r="F10" s="36">
        <f t="shared" si="0"/>
        <v>425</v>
      </c>
      <c r="G10" s="26">
        <f>SUM((E10-B10)/B10)</f>
        <v>0.30769230769230771</v>
      </c>
    </row>
    <row r="11" spans="1:8" ht="18.75" customHeight="1">
      <c r="A11" s="3" t="s">
        <v>8</v>
      </c>
      <c r="B11" s="8"/>
      <c r="C11" s="8"/>
      <c r="D11" s="8"/>
      <c r="E11" s="36"/>
      <c r="F11" s="36"/>
      <c r="G11" s="26"/>
    </row>
    <row r="12" spans="1:8" ht="18.75" customHeight="1">
      <c r="A12" s="1" t="s">
        <v>9</v>
      </c>
      <c r="B12" s="8"/>
      <c r="C12" s="8"/>
      <c r="D12" s="8"/>
      <c r="E12" s="36"/>
      <c r="F12" s="36"/>
      <c r="G12" s="26"/>
    </row>
    <row r="13" spans="1:8" ht="18.75" customHeight="1">
      <c r="A13" s="1" t="s">
        <v>10</v>
      </c>
      <c r="B13" s="8">
        <v>15</v>
      </c>
      <c r="C13" s="8">
        <v>20</v>
      </c>
      <c r="D13" s="8">
        <v>20</v>
      </c>
      <c r="E13" s="36">
        <v>64</v>
      </c>
      <c r="F13" s="36">
        <f t="shared" si="0"/>
        <v>320</v>
      </c>
      <c r="G13" s="26">
        <f>SUM((E13-B13)/B13)</f>
        <v>3.2666666666666666</v>
      </c>
    </row>
    <row r="14" spans="1:8" ht="18.75" customHeight="1">
      <c r="A14" s="1" t="s">
        <v>11</v>
      </c>
      <c r="B14" s="8">
        <v>4</v>
      </c>
      <c r="C14" s="8">
        <v>10</v>
      </c>
      <c r="D14" s="8">
        <v>10</v>
      </c>
      <c r="E14" s="36">
        <v>58</v>
      </c>
      <c r="F14" s="36">
        <f t="shared" si="0"/>
        <v>580</v>
      </c>
      <c r="G14" s="26">
        <f>SUM((E14-B14)/B14)</f>
        <v>13.5</v>
      </c>
    </row>
    <row r="15" spans="1:8" ht="18.75" customHeight="1">
      <c r="A15" s="1" t="s">
        <v>12</v>
      </c>
      <c r="B15" s="8"/>
      <c r="C15" s="8"/>
      <c r="D15" s="8"/>
      <c r="E15" s="36"/>
      <c r="F15" s="36"/>
      <c r="G15" s="26"/>
    </row>
    <row r="16" spans="1:8" ht="18.75" customHeight="1">
      <c r="A16" s="1" t="s">
        <v>13</v>
      </c>
      <c r="B16" s="8"/>
      <c r="C16" s="8"/>
      <c r="D16" s="8"/>
      <c r="E16" s="36">
        <v>4</v>
      </c>
      <c r="F16" s="36"/>
      <c r="G16" s="26" t="s">
        <v>1022</v>
      </c>
    </row>
    <row r="17" spans="1:7" ht="18.75" customHeight="1">
      <c r="A17" s="1" t="s">
        <v>14</v>
      </c>
      <c r="B17" s="8">
        <v>55</v>
      </c>
      <c r="C17" s="8">
        <v>60</v>
      </c>
      <c r="D17" s="8">
        <v>62.27</v>
      </c>
      <c r="E17" s="36">
        <v>77</v>
      </c>
      <c r="F17" s="36">
        <f t="shared" si="0"/>
        <v>123.65505058615705</v>
      </c>
      <c r="G17" s="26">
        <f>SUM((E17-B17)/B17)</f>
        <v>0.4</v>
      </c>
    </row>
    <row r="18" spans="1:7" ht="18.75" customHeight="1">
      <c r="A18" s="2" t="s">
        <v>15</v>
      </c>
      <c r="B18" s="8">
        <f>SUM(B19:B26)</f>
        <v>370</v>
      </c>
      <c r="C18" s="8">
        <f>SUM(C19:C26)</f>
        <v>321</v>
      </c>
      <c r="D18" s="8">
        <f>SUM(D19:D26)</f>
        <v>356.12</v>
      </c>
      <c r="E18" s="36">
        <f>SUM(E19:E26)</f>
        <v>549</v>
      </c>
      <c r="F18" s="36">
        <f t="shared" si="0"/>
        <v>154.16151858923959</v>
      </c>
      <c r="G18" s="26">
        <f>SUM((E18-B18)/B18)</f>
        <v>0.48378378378378378</v>
      </c>
    </row>
    <row r="19" spans="1:7" ht="18.75" customHeight="1">
      <c r="A19" s="2" t="s">
        <v>4</v>
      </c>
      <c r="B19" s="8">
        <v>311</v>
      </c>
      <c r="C19" s="8">
        <v>206</v>
      </c>
      <c r="D19" s="8">
        <v>206</v>
      </c>
      <c r="E19" s="36">
        <v>409</v>
      </c>
      <c r="F19" s="36">
        <f t="shared" si="0"/>
        <v>198.54368932038835</v>
      </c>
      <c r="G19" s="26">
        <f>SUM((E19-B19)/B19)</f>
        <v>0.31511254019292606</v>
      </c>
    </row>
    <row r="20" spans="1:7" ht="18.75" customHeight="1">
      <c r="A20" s="2" t="s">
        <v>5</v>
      </c>
      <c r="B20" s="8"/>
      <c r="C20" s="8"/>
      <c r="D20" s="8"/>
      <c r="E20" s="36"/>
      <c r="F20" s="36"/>
      <c r="G20" s="26"/>
    </row>
    <row r="21" spans="1:7" ht="18.75" customHeight="1">
      <c r="A21" s="3" t="s">
        <v>6</v>
      </c>
      <c r="B21" s="8"/>
      <c r="C21" s="8"/>
      <c r="D21" s="8"/>
      <c r="E21" s="36">
        <v>30</v>
      </c>
      <c r="F21" s="36"/>
      <c r="G21" s="26" t="s">
        <v>1022</v>
      </c>
    </row>
    <row r="22" spans="1:7" ht="18.75" customHeight="1">
      <c r="A22" s="3" t="s">
        <v>16</v>
      </c>
      <c r="B22" s="8">
        <v>20</v>
      </c>
      <c r="C22" s="8">
        <v>20</v>
      </c>
      <c r="D22" s="8">
        <v>20</v>
      </c>
      <c r="E22" s="36">
        <v>19</v>
      </c>
      <c r="F22" s="36">
        <f t="shared" si="0"/>
        <v>95</v>
      </c>
      <c r="G22" s="26">
        <f>SUM((E22-B22)/B22)</f>
        <v>-0.05</v>
      </c>
    </row>
    <row r="23" spans="1:7" ht="18.75" customHeight="1">
      <c r="A23" s="3" t="s">
        <v>17</v>
      </c>
      <c r="B23" s="8"/>
      <c r="C23" s="8"/>
      <c r="D23" s="8"/>
      <c r="E23" s="36">
        <v>33</v>
      </c>
      <c r="F23" s="36"/>
      <c r="G23" s="26" t="s">
        <v>1022</v>
      </c>
    </row>
    <row r="24" spans="1:7" ht="18.75" customHeight="1">
      <c r="A24" s="3" t="s">
        <v>18</v>
      </c>
      <c r="B24" s="8">
        <v>24</v>
      </c>
      <c r="C24" s="8">
        <v>5</v>
      </c>
      <c r="D24" s="8">
        <v>5</v>
      </c>
      <c r="E24" s="36">
        <v>7</v>
      </c>
      <c r="F24" s="36">
        <f t="shared" si="0"/>
        <v>140</v>
      </c>
      <c r="G24" s="26">
        <f>SUM((E24-B24)/B24)</f>
        <v>-0.70833333333333337</v>
      </c>
    </row>
    <row r="25" spans="1:7" ht="18.75" customHeight="1">
      <c r="A25" s="3" t="s">
        <v>13</v>
      </c>
      <c r="B25" s="8"/>
      <c r="C25" s="8"/>
      <c r="D25" s="8"/>
      <c r="E25" s="36">
        <v>4</v>
      </c>
      <c r="F25" s="36"/>
      <c r="G25" s="26" t="s">
        <v>1022</v>
      </c>
    </row>
    <row r="26" spans="1:7" ht="18.75" customHeight="1">
      <c r="A26" s="3" t="s">
        <v>19</v>
      </c>
      <c r="B26" s="8">
        <v>15</v>
      </c>
      <c r="C26" s="8">
        <v>90</v>
      </c>
      <c r="D26" s="8">
        <v>125.12</v>
      </c>
      <c r="E26" s="36">
        <v>47</v>
      </c>
      <c r="F26" s="36">
        <f t="shared" si="0"/>
        <v>37.563938618925832</v>
      </c>
      <c r="G26" s="26">
        <f>SUM((E26-B26)/B26)</f>
        <v>2.1333333333333333</v>
      </c>
    </row>
    <row r="27" spans="1:7" ht="18.75" customHeight="1">
      <c r="A27" s="2" t="s">
        <v>20</v>
      </c>
      <c r="B27" s="8">
        <f>SUM(B28:B37)</f>
        <v>8922</v>
      </c>
      <c r="C27" s="8">
        <f>SUM(C28:C37)</f>
        <v>6454</v>
      </c>
      <c r="D27" s="8">
        <f>SUM(D28:D37)</f>
        <v>8503.44</v>
      </c>
      <c r="E27" s="36">
        <f>SUM(E28:E37)</f>
        <v>9694</v>
      </c>
      <c r="F27" s="36">
        <f t="shared" si="0"/>
        <v>114.00092197981051</v>
      </c>
      <c r="G27" s="26">
        <f>SUM((E27-B27)/B27)</f>
        <v>8.652768437570052E-2</v>
      </c>
    </row>
    <row r="28" spans="1:7" ht="18.75" customHeight="1">
      <c r="A28" s="2" t="s">
        <v>4</v>
      </c>
      <c r="B28" s="8">
        <v>7797</v>
      </c>
      <c r="C28" s="8">
        <v>6080</v>
      </c>
      <c r="D28" s="8">
        <v>6080</v>
      </c>
      <c r="E28" s="36">
        <v>8000</v>
      </c>
      <c r="F28" s="36">
        <f t="shared" si="0"/>
        <v>131.57894736842107</v>
      </c>
      <c r="G28" s="26">
        <f>SUM((E28-B28)/B28)</f>
        <v>2.6035654739002181E-2</v>
      </c>
    </row>
    <row r="29" spans="1:7" ht="18.75" customHeight="1">
      <c r="A29" s="2" t="s">
        <v>5</v>
      </c>
      <c r="B29" s="8"/>
      <c r="C29" s="8">
        <v>20</v>
      </c>
      <c r="D29" s="8">
        <v>20</v>
      </c>
      <c r="E29" s="36"/>
      <c r="F29" s="36">
        <f t="shared" si="0"/>
        <v>0</v>
      </c>
      <c r="G29" s="26"/>
    </row>
    <row r="30" spans="1:7" ht="18.75" customHeight="1">
      <c r="A30" s="3" t="s">
        <v>6</v>
      </c>
      <c r="B30" s="8">
        <v>880</v>
      </c>
      <c r="C30" s="8">
        <v>100</v>
      </c>
      <c r="D30" s="8">
        <v>100</v>
      </c>
      <c r="E30" s="36">
        <v>980</v>
      </c>
      <c r="F30" s="36">
        <f t="shared" si="0"/>
        <v>980.00000000000011</v>
      </c>
      <c r="G30" s="26">
        <f>SUM((E30-B30)/B30)</f>
        <v>0.11363636363636363</v>
      </c>
    </row>
    <row r="31" spans="1:7" ht="18.75" customHeight="1">
      <c r="A31" s="3" t="s">
        <v>21</v>
      </c>
      <c r="B31" s="8"/>
      <c r="C31" s="8">
        <v>200</v>
      </c>
      <c r="D31" s="8"/>
      <c r="E31" s="36"/>
      <c r="F31" s="36"/>
      <c r="G31" s="26"/>
    </row>
    <row r="32" spans="1:7" ht="18.75" customHeight="1">
      <c r="A32" s="3" t="s">
        <v>22</v>
      </c>
      <c r="B32" s="8"/>
      <c r="C32" s="8"/>
      <c r="D32" s="8"/>
      <c r="E32" s="36"/>
      <c r="F32" s="36"/>
      <c r="G32" s="26"/>
    </row>
    <row r="33" spans="1:7" ht="18.75" customHeight="1">
      <c r="A33" s="2" t="s">
        <v>23</v>
      </c>
      <c r="B33" s="8">
        <v>52</v>
      </c>
      <c r="C33" s="8"/>
      <c r="D33" s="8">
        <v>100</v>
      </c>
      <c r="E33" s="36"/>
      <c r="F33" s="36">
        <f t="shared" si="0"/>
        <v>0</v>
      </c>
      <c r="G33" s="26">
        <f>SUM((E33-B33)/B33)</f>
        <v>-1</v>
      </c>
    </row>
    <row r="34" spans="1:7" ht="18.75" customHeight="1">
      <c r="A34" s="2" t="s">
        <v>24</v>
      </c>
      <c r="B34" s="8"/>
      <c r="C34" s="8"/>
      <c r="D34" s="8"/>
      <c r="E34" s="36"/>
      <c r="F34" s="36"/>
      <c r="G34" s="26"/>
    </row>
    <row r="35" spans="1:7" ht="18.75" customHeight="1">
      <c r="A35" s="3" t="s">
        <v>25</v>
      </c>
      <c r="B35" s="8"/>
      <c r="C35" s="8"/>
      <c r="D35" s="8">
        <v>100</v>
      </c>
      <c r="E35" s="36"/>
      <c r="F35" s="36">
        <f t="shared" si="0"/>
        <v>0</v>
      </c>
      <c r="G35" s="26"/>
    </row>
    <row r="36" spans="1:7" ht="18.75" customHeight="1">
      <c r="A36" s="3" t="s">
        <v>13</v>
      </c>
      <c r="B36" s="8"/>
      <c r="C36" s="8"/>
      <c r="D36" s="8"/>
      <c r="E36" s="36"/>
      <c r="F36" s="36"/>
      <c r="G36" s="26"/>
    </row>
    <row r="37" spans="1:7" ht="18.75" customHeight="1">
      <c r="A37" s="3" t="s">
        <v>26</v>
      </c>
      <c r="B37" s="8">
        <v>193</v>
      </c>
      <c r="C37" s="8">
        <v>54</v>
      </c>
      <c r="D37" s="8">
        <v>2103.44</v>
      </c>
      <c r="E37" s="36">
        <v>714</v>
      </c>
      <c r="F37" s="36">
        <f t="shared" si="0"/>
        <v>33.944395846803332</v>
      </c>
      <c r="G37" s="26">
        <f>SUM((E37-B37)/B37)</f>
        <v>2.6994818652849739</v>
      </c>
    </row>
    <row r="38" spans="1:7" ht="18.75" customHeight="1">
      <c r="A38" s="2" t="s">
        <v>27</v>
      </c>
      <c r="B38" s="8">
        <f>SUM(B39:B49)</f>
        <v>478</v>
      </c>
      <c r="C38" s="8">
        <f>SUM(C39:C49)</f>
        <v>455</v>
      </c>
      <c r="D38" s="8">
        <f>SUM(D39:D49)</f>
        <v>474.13</v>
      </c>
      <c r="E38" s="36">
        <f>SUM(E39:E49)</f>
        <v>431</v>
      </c>
      <c r="F38" s="36">
        <f t="shared" si="0"/>
        <v>90.903338746757228</v>
      </c>
      <c r="G38" s="26">
        <f>SUM((E38-B38)/B38)</f>
        <v>-9.832635983263599E-2</v>
      </c>
    </row>
    <row r="39" spans="1:7" ht="18.75" customHeight="1">
      <c r="A39" s="2" t="s">
        <v>4</v>
      </c>
      <c r="B39" s="8">
        <v>250</v>
      </c>
      <c r="C39" s="8">
        <v>220</v>
      </c>
      <c r="D39" s="8">
        <v>278.58999999999997</v>
      </c>
      <c r="E39" s="36">
        <v>245</v>
      </c>
      <c r="F39" s="36">
        <f t="shared" si="0"/>
        <v>87.942855091711849</v>
      </c>
      <c r="G39" s="26">
        <f>SUM((E39-B39)/B39)</f>
        <v>-0.02</v>
      </c>
    </row>
    <row r="40" spans="1:7" ht="18.75" customHeight="1">
      <c r="A40" s="2" t="s">
        <v>5</v>
      </c>
      <c r="B40" s="8"/>
      <c r="C40" s="8"/>
      <c r="D40" s="8"/>
      <c r="E40" s="36"/>
      <c r="F40" s="36"/>
      <c r="G40" s="26"/>
    </row>
    <row r="41" spans="1:7" ht="18.75" customHeight="1">
      <c r="A41" s="3" t="s">
        <v>6</v>
      </c>
      <c r="B41" s="8"/>
      <c r="C41" s="8"/>
      <c r="D41" s="8"/>
      <c r="E41" s="36"/>
      <c r="F41" s="36"/>
      <c r="G41" s="26"/>
    </row>
    <row r="42" spans="1:7" ht="18.75" customHeight="1">
      <c r="A42" s="3" t="s">
        <v>28</v>
      </c>
      <c r="B42" s="8"/>
      <c r="C42" s="8"/>
      <c r="D42" s="8"/>
      <c r="E42" s="36"/>
      <c r="F42" s="36"/>
      <c r="G42" s="26"/>
    </row>
    <row r="43" spans="1:7" ht="18.75" customHeight="1">
      <c r="A43" s="3" t="s">
        <v>29</v>
      </c>
      <c r="B43" s="8"/>
      <c r="C43" s="8"/>
      <c r="D43" s="8"/>
      <c r="E43" s="36"/>
      <c r="F43" s="36"/>
      <c r="G43" s="26"/>
    </row>
    <row r="44" spans="1:7" ht="18.75" customHeight="1">
      <c r="A44" s="2" t="s">
        <v>30</v>
      </c>
      <c r="B44" s="8"/>
      <c r="C44" s="8"/>
      <c r="D44" s="8"/>
      <c r="E44" s="36">
        <v>18</v>
      </c>
      <c r="F44" s="36"/>
      <c r="G44" s="26" t="s">
        <v>1022</v>
      </c>
    </row>
    <row r="45" spans="1:7" ht="18.75" customHeight="1">
      <c r="A45" s="2" t="s">
        <v>31</v>
      </c>
      <c r="B45" s="8"/>
      <c r="C45" s="8"/>
      <c r="D45" s="8"/>
      <c r="E45" s="36"/>
      <c r="F45" s="36"/>
      <c r="G45" s="26"/>
    </row>
    <row r="46" spans="1:7" ht="18.75" customHeight="1">
      <c r="A46" s="2" t="s">
        <v>32</v>
      </c>
      <c r="B46" s="8">
        <v>91</v>
      </c>
      <c r="C46" s="8">
        <v>80</v>
      </c>
      <c r="D46" s="8">
        <v>65.540000000000006</v>
      </c>
      <c r="E46" s="36">
        <v>7</v>
      </c>
      <c r="F46" s="36">
        <f t="shared" si="0"/>
        <v>10.680500457735732</v>
      </c>
      <c r="G46" s="26">
        <f>SUM((E46-B46)/B46)</f>
        <v>-0.92307692307692313</v>
      </c>
    </row>
    <row r="47" spans="1:7" ht="18.75" customHeight="1">
      <c r="A47" s="2" t="s">
        <v>33</v>
      </c>
      <c r="B47" s="8"/>
      <c r="C47" s="8"/>
      <c r="D47" s="8">
        <v>10</v>
      </c>
      <c r="E47" s="36"/>
      <c r="F47" s="36">
        <f t="shared" si="0"/>
        <v>0</v>
      </c>
      <c r="G47" s="26"/>
    </row>
    <row r="48" spans="1:7" ht="18.75" customHeight="1">
      <c r="A48" s="2" t="s">
        <v>13</v>
      </c>
      <c r="B48" s="8"/>
      <c r="C48" s="8"/>
      <c r="D48" s="8"/>
      <c r="E48" s="36">
        <v>15</v>
      </c>
      <c r="F48" s="36"/>
      <c r="G48" s="26" t="s">
        <v>1022</v>
      </c>
    </row>
    <row r="49" spans="1:7" ht="18.75" customHeight="1">
      <c r="A49" s="3" t="s">
        <v>34</v>
      </c>
      <c r="B49" s="8">
        <v>137</v>
      </c>
      <c r="C49" s="8">
        <v>155</v>
      </c>
      <c r="D49" s="8">
        <v>120</v>
      </c>
      <c r="E49" s="36">
        <v>146</v>
      </c>
      <c r="F49" s="36">
        <f t="shared" si="0"/>
        <v>121.66666666666666</v>
      </c>
      <c r="G49" s="26">
        <f>SUM((E49-B49)/B49)</f>
        <v>6.569343065693431E-2</v>
      </c>
    </row>
    <row r="50" spans="1:7" ht="18.75" customHeight="1">
      <c r="A50" s="3" t="s">
        <v>35</v>
      </c>
      <c r="B50" s="8">
        <f>SUM(B51:B60)</f>
        <v>310</v>
      </c>
      <c r="C50" s="8">
        <f>SUM(C51:C60)</f>
        <v>215</v>
      </c>
      <c r="D50" s="8">
        <f>SUM(D51:D60)</f>
        <v>305.77</v>
      </c>
      <c r="E50" s="36">
        <f>SUM(E51:E60)</f>
        <v>391</v>
      </c>
      <c r="F50" s="36">
        <f t="shared" si="0"/>
        <v>127.87389214115186</v>
      </c>
      <c r="G50" s="26">
        <f>SUM((E50-B50)/B50)</f>
        <v>0.26129032258064516</v>
      </c>
    </row>
    <row r="51" spans="1:7" ht="18.75" customHeight="1">
      <c r="A51" s="3" t="s">
        <v>4</v>
      </c>
      <c r="B51" s="8">
        <v>160</v>
      </c>
      <c r="C51" s="8">
        <v>140</v>
      </c>
      <c r="D51" s="8">
        <v>140</v>
      </c>
      <c r="E51" s="36">
        <v>215</v>
      </c>
      <c r="F51" s="36">
        <f t="shared" si="0"/>
        <v>153.57142857142858</v>
      </c>
      <c r="G51" s="26">
        <f>SUM((E51-B51)/B51)</f>
        <v>0.34375</v>
      </c>
    </row>
    <row r="52" spans="1:7" ht="18.75" customHeight="1">
      <c r="A52" s="1" t="s">
        <v>5</v>
      </c>
      <c r="B52" s="8"/>
      <c r="C52" s="8"/>
      <c r="D52" s="8"/>
      <c r="E52" s="36"/>
      <c r="F52" s="36"/>
      <c r="G52" s="26"/>
    </row>
    <row r="53" spans="1:7" ht="18.75" customHeight="1">
      <c r="A53" s="2" t="s">
        <v>6</v>
      </c>
      <c r="B53" s="8"/>
      <c r="C53" s="8"/>
      <c r="D53" s="8"/>
      <c r="E53" s="36"/>
      <c r="F53" s="36"/>
      <c r="G53" s="26"/>
    </row>
    <row r="54" spans="1:7" ht="18.75" customHeight="1">
      <c r="A54" s="2" t="s">
        <v>36</v>
      </c>
      <c r="B54" s="8"/>
      <c r="C54" s="8"/>
      <c r="D54" s="8">
        <v>5</v>
      </c>
      <c r="E54" s="36"/>
      <c r="F54" s="36">
        <f t="shared" si="0"/>
        <v>0</v>
      </c>
      <c r="G54" s="26"/>
    </row>
    <row r="55" spans="1:7" ht="18.75" customHeight="1">
      <c r="A55" s="2" t="s">
        <v>37</v>
      </c>
      <c r="B55" s="8">
        <v>50</v>
      </c>
      <c r="C55" s="8">
        <v>20</v>
      </c>
      <c r="D55" s="8">
        <v>20</v>
      </c>
      <c r="E55" s="36">
        <v>48</v>
      </c>
      <c r="F55" s="36">
        <f t="shared" si="0"/>
        <v>240</v>
      </c>
      <c r="G55" s="26">
        <f>SUM((E55-B55)/B55)</f>
        <v>-0.04</v>
      </c>
    </row>
    <row r="56" spans="1:7" ht="18.75" customHeight="1">
      <c r="A56" s="3" t="s">
        <v>38</v>
      </c>
      <c r="B56" s="8">
        <v>1</v>
      </c>
      <c r="C56" s="8">
        <v>5</v>
      </c>
      <c r="D56" s="8">
        <v>5</v>
      </c>
      <c r="E56" s="36"/>
      <c r="F56" s="36">
        <f t="shared" si="0"/>
        <v>0</v>
      </c>
      <c r="G56" s="26">
        <f>SUM((E56-B56)/B56)</f>
        <v>-1</v>
      </c>
    </row>
    <row r="57" spans="1:7" ht="18.75" customHeight="1">
      <c r="A57" s="3" t="s">
        <v>39</v>
      </c>
      <c r="B57" s="8">
        <v>81</v>
      </c>
      <c r="C57" s="8">
        <v>50</v>
      </c>
      <c r="D57" s="8">
        <v>50</v>
      </c>
      <c r="E57" s="36">
        <v>127</v>
      </c>
      <c r="F57" s="36">
        <f t="shared" si="0"/>
        <v>254</v>
      </c>
      <c r="G57" s="26">
        <f>SUM((E57-B57)/B57)</f>
        <v>0.5679012345679012</v>
      </c>
    </row>
    <row r="58" spans="1:7" ht="18.75" customHeight="1">
      <c r="A58" s="3" t="s">
        <v>40</v>
      </c>
      <c r="B58" s="8"/>
      <c r="C58" s="8"/>
      <c r="D58" s="8">
        <v>5</v>
      </c>
      <c r="E58" s="36">
        <v>1</v>
      </c>
      <c r="F58" s="36">
        <f t="shared" si="0"/>
        <v>20</v>
      </c>
      <c r="G58" s="26" t="s">
        <v>1022</v>
      </c>
    </row>
    <row r="59" spans="1:7" ht="18.75" customHeight="1">
      <c r="A59" s="2" t="s">
        <v>13</v>
      </c>
      <c r="B59" s="8"/>
      <c r="C59" s="8"/>
      <c r="D59" s="8"/>
      <c r="E59" s="36"/>
      <c r="F59" s="36"/>
      <c r="G59" s="26"/>
    </row>
    <row r="60" spans="1:7" ht="18.75" customHeight="1">
      <c r="A60" s="3" t="s">
        <v>41</v>
      </c>
      <c r="B60" s="8">
        <v>18</v>
      </c>
      <c r="C60" s="8"/>
      <c r="D60" s="8">
        <v>80.77</v>
      </c>
      <c r="E60" s="36"/>
      <c r="F60" s="36">
        <f t="shared" si="0"/>
        <v>0</v>
      </c>
      <c r="G60" s="26">
        <f>SUM((E60-B60)/B60)</f>
        <v>-1</v>
      </c>
    </row>
    <row r="61" spans="1:7" ht="18.75" customHeight="1">
      <c r="A61" s="2" t="s">
        <v>42</v>
      </c>
      <c r="B61" s="8">
        <f>SUM(B62:B71)</f>
        <v>2034</v>
      </c>
      <c r="C61" s="8">
        <f>SUM(C62:C71)</f>
        <v>1242</v>
      </c>
      <c r="D61" s="8">
        <f>SUM(D62:D71)</f>
        <v>1297.5</v>
      </c>
      <c r="E61" s="36">
        <f>SUM(E62:E71)</f>
        <v>2530</v>
      </c>
      <c r="F61" s="36">
        <f t="shared" si="0"/>
        <v>194.99036608863199</v>
      </c>
      <c r="G61" s="26">
        <f>SUM((E61-B61)/B61)</f>
        <v>0.24385447394296952</v>
      </c>
    </row>
    <row r="62" spans="1:7" ht="18.75" customHeight="1">
      <c r="A62" s="3" t="s">
        <v>4</v>
      </c>
      <c r="B62" s="8">
        <v>1563</v>
      </c>
      <c r="C62" s="8">
        <v>900</v>
      </c>
      <c r="D62" s="8">
        <v>900</v>
      </c>
      <c r="E62" s="36">
        <v>2213</v>
      </c>
      <c r="F62" s="36">
        <f t="shared" si="0"/>
        <v>245.88888888888886</v>
      </c>
      <c r="G62" s="26">
        <f>SUM((E62-B62)/B62)</f>
        <v>0.41586692258477287</v>
      </c>
    </row>
    <row r="63" spans="1:7" ht="18.75" customHeight="1">
      <c r="A63" s="1" t="s">
        <v>5</v>
      </c>
      <c r="B63" s="8">
        <v>91</v>
      </c>
      <c r="C63" s="8">
        <v>110</v>
      </c>
      <c r="D63" s="8">
        <v>110</v>
      </c>
      <c r="E63" s="36"/>
      <c r="F63" s="36">
        <f t="shared" si="0"/>
        <v>0</v>
      </c>
      <c r="G63" s="26">
        <f>SUM((E63-B63)/B63)</f>
        <v>-1</v>
      </c>
    </row>
    <row r="64" spans="1:7" ht="18.75" customHeight="1">
      <c r="A64" s="1" t="s">
        <v>6</v>
      </c>
      <c r="B64" s="8"/>
      <c r="C64" s="8"/>
      <c r="D64" s="8"/>
      <c r="E64" s="36"/>
      <c r="F64" s="36"/>
      <c r="G64" s="26"/>
    </row>
    <row r="65" spans="1:7" ht="18.75" customHeight="1">
      <c r="A65" s="1" t="s">
        <v>43</v>
      </c>
      <c r="B65" s="8"/>
      <c r="C65" s="8"/>
      <c r="D65" s="8"/>
      <c r="E65" s="36">
        <v>5</v>
      </c>
      <c r="F65" s="36"/>
      <c r="G65" s="26" t="s">
        <v>1022</v>
      </c>
    </row>
    <row r="66" spans="1:7" ht="18.75" customHeight="1">
      <c r="A66" s="1" t="s">
        <v>44</v>
      </c>
      <c r="B66" s="8">
        <v>44</v>
      </c>
      <c r="C66" s="8"/>
      <c r="D66" s="8">
        <v>50</v>
      </c>
      <c r="E66" s="36">
        <v>40</v>
      </c>
      <c r="F66" s="36">
        <f t="shared" si="0"/>
        <v>80</v>
      </c>
      <c r="G66" s="26">
        <f>SUM((E66-B66)/B66)</f>
        <v>-9.0909090909090912E-2</v>
      </c>
    </row>
    <row r="67" spans="1:7" ht="18.75" customHeight="1">
      <c r="A67" s="1" t="s">
        <v>45</v>
      </c>
      <c r="B67" s="8"/>
      <c r="C67" s="8"/>
      <c r="D67" s="8"/>
      <c r="E67" s="36"/>
      <c r="F67" s="36"/>
      <c r="G67" s="26"/>
    </row>
    <row r="68" spans="1:7" ht="18.75" customHeight="1">
      <c r="A68" s="2" t="s">
        <v>46</v>
      </c>
      <c r="B68" s="8">
        <v>81</v>
      </c>
      <c r="C68" s="8"/>
      <c r="D68" s="8"/>
      <c r="E68" s="36">
        <v>76</v>
      </c>
      <c r="F68" s="36"/>
      <c r="G68" s="26">
        <f>SUM((E68-B68)/B68)</f>
        <v>-6.1728395061728392E-2</v>
      </c>
    </row>
    <row r="69" spans="1:7" ht="18.75" customHeight="1">
      <c r="A69" s="3" t="s">
        <v>47</v>
      </c>
      <c r="B69" s="8"/>
      <c r="C69" s="8"/>
      <c r="D69" s="8"/>
      <c r="E69" s="36">
        <v>1</v>
      </c>
      <c r="F69" s="36"/>
      <c r="G69" s="26" t="s">
        <v>1022</v>
      </c>
    </row>
    <row r="70" spans="1:7" ht="18.75" customHeight="1">
      <c r="A70" s="3" t="s">
        <v>13</v>
      </c>
      <c r="B70" s="8">
        <v>17</v>
      </c>
      <c r="C70" s="8"/>
      <c r="D70" s="8"/>
      <c r="E70" s="36">
        <v>23</v>
      </c>
      <c r="F70" s="36"/>
      <c r="G70" s="26">
        <f>SUM((E70-B70)/B70)</f>
        <v>0.35294117647058826</v>
      </c>
    </row>
    <row r="71" spans="1:7" ht="18.75" customHeight="1">
      <c r="A71" s="3" t="s">
        <v>48</v>
      </c>
      <c r="B71" s="8">
        <v>238</v>
      </c>
      <c r="C71" s="8">
        <v>232</v>
      </c>
      <c r="D71" s="8">
        <v>237.5</v>
      </c>
      <c r="E71" s="36">
        <v>172</v>
      </c>
      <c r="F71" s="36">
        <f>SUM(E71/D71)*100</f>
        <v>72.421052631578959</v>
      </c>
      <c r="G71" s="26">
        <f>SUM((E71-B71)/B71)</f>
        <v>-0.27731092436974791</v>
      </c>
    </row>
    <row r="72" spans="1:7" ht="18.75" customHeight="1">
      <c r="A72" s="2" t="s">
        <v>49</v>
      </c>
      <c r="B72" s="8">
        <f>SUM(B73:B83)</f>
        <v>1573</v>
      </c>
      <c r="C72" s="8">
        <f>SUM(C73:C83)</f>
        <v>1000</v>
      </c>
      <c r="D72" s="8">
        <f>SUM(D73:D83)</f>
        <v>1000</v>
      </c>
      <c r="E72" s="36">
        <f>SUM(E73:E83)</f>
        <v>773</v>
      </c>
      <c r="F72" s="36">
        <f>SUM(E72/D72)*100</f>
        <v>77.3</v>
      </c>
      <c r="G72" s="26">
        <f>SUM((E72-B72)/B72)</f>
        <v>-0.50858232676414494</v>
      </c>
    </row>
    <row r="73" spans="1:7" ht="18.75" customHeight="1">
      <c r="A73" s="2" t="s">
        <v>4</v>
      </c>
      <c r="B73" s="8"/>
      <c r="C73" s="8"/>
      <c r="D73" s="8"/>
      <c r="E73" s="36"/>
      <c r="F73" s="36"/>
      <c r="G73" s="26"/>
    </row>
    <row r="74" spans="1:7" ht="18.75" customHeight="1">
      <c r="A74" s="2" t="s">
        <v>5</v>
      </c>
      <c r="B74" s="8"/>
      <c r="C74" s="8"/>
      <c r="D74" s="8"/>
      <c r="E74" s="36"/>
      <c r="F74" s="36"/>
      <c r="G74" s="26"/>
    </row>
    <row r="75" spans="1:7" ht="18.75" customHeight="1">
      <c r="A75" s="3" t="s">
        <v>6</v>
      </c>
      <c r="B75" s="8"/>
      <c r="C75" s="8"/>
      <c r="D75" s="8"/>
      <c r="E75" s="36"/>
      <c r="F75" s="36"/>
      <c r="G75" s="26"/>
    </row>
    <row r="76" spans="1:7" ht="18.75" customHeight="1">
      <c r="A76" s="3" t="s">
        <v>50</v>
      </c>
      <c r="B76" s="8"/>
      <c r="C76" s="8"/>
      <c r="D76" s="8"/>
      <c r="E76" s="36"/>
      <c r="F76" s="36"/>
      <c r="G76" s="26"/>
    </row>
    <row r="77" spans="1:7" ht="18.75" customHeight="1">
      <c r="A77" s="3" t="s">
        <v>51</v>
      </c>
      <c r="B77" s="8"/>
      <c r="C77" s="8"/>
      <c r="D77" s="8"/>
      <c r="E77" s="36"/>
      <c r="F77" s="36"/>
      <c r="G77" s="26"/>
    </row>
    <row r="78" spans="1:7" ht="18.75" customHeight="1">
      <c r="A78" s="1" t="s">
        <v>52</v>
      </c>
      <c r="B78" s="8">
        <v>171</v>
      </c>
      <c r="C78" s="8">
        <v>100</v>
      </c>
      <c r="D78" s="8">
        <v>300</v>
      </c>
      <c r="E78" s="36">
        <v>142</v>
      </c>
      <c r="F78" s="36">
        <f>SUM(E78/D78)*100</f>
        <v>47.333333333333336</v>
      </c>
      <c r="G78" s="26">
        <f>SUM((E78-B78)/B78)</f>
        <v>-0.16959064327485379</v>
      </c>
    </row>
    <row r="79" spans="1:7" ht="18.75" customHeight="1">
      <c r="A79" s="2" t="s">
        <v>53</v>
      </c>
      <c r="B79" s="8"/>
      <c r="C79" s="8"/>
      <c r="D79" s="8"/>
      <c r="E79" s="36">
        <v>7</v>
      </c>
      <c r="F79" s="36"/>
      <c r="G79" s="26" t="s">
        <v>1022</v>
      </c>
    </row>
    <row r="80" spans="1:7" ht="18.75" customHeight="1">
      <c r="A80" s="2" t="s">
        <v>54</v>
      </c>
      <c r="B80" s="8"/>
      <c r="C80" s="8"/>
      <c r="D80" s="8"/>
      <c r="E80" s="36"/>
      <c r="F80" s="36"/>
      <c r="G80" s="26"/>
    </row>
    <row r="81" spans="1:7" ht="18.75" customHeight="1">
      <c r="A81" s="2" t="s">
        <v>46</v>
      </c>
      <c r="B81" s="8"/>
      <c r="C81" s="8"/>
      <c r="D81" s="8"/>
      <c r="E81" s="36"/>
      <c r="F81" s="36"/>
      <c r="G81" s="26"/>
    </row>
    <row r="82" spans="1:7" ht="18.75" customHeight="1">
      <c r="A82" s="3" t="s">
        <v>13</v>
      </c>
      <c r="B82" s="8"/>
      <c r="C82" s="8"/>
      <c r="D82" s="8"/>
      <c r="E82" s="36"/>
      <c r="F82" s="36"/>
      <c r="G82" s="26"/>
    </row>
    <row r="83" spans="1:7" ht="18.75" customHeight="1">
      <c r="A83" s="3" t="s">
        <v>55</v>
      </c>
      <c r="B83" s="8">
        <v>1402</v>
      </c>
      <c r="C83" s="8">
        <v>900</v>
      </c>
      <c r="D83" s="8">
        <v>700</v>
      </c>
      <c r="E83" s="36">
        <v>624</v>
      </c>
      <c r="F83" s="36">
        <f>SUM(E83/D83)*100</f>
        <v>89.142857142857139</v>
      </c>
      <c r="G83" s="26">
        <f>SUM((E83-B83)/B83)</f>
        <v>-0.55492154065620547</v>
      </c>
    </row>
    <row r="84" spans="1:7" ht="18.75" customHeight="1">
      <c r="A84" s="3" t="s">
        <v>56</v>
      </c>
      <c r="B84" s="8">
        <f>SUM(B85:B92)</f>
        <v>1731</v>
      </c>
      <c r="C84" s="8">
        <f>SUM(C85:C92)</f>
        <v>970</v>
      </c>
      <c r="D84" s="8">
        <f>SUM(D85:D92)</f>
        <v>961.81</v>
      </c>
      <c r="E84" s="36">
        <f>SUM(E85:E92)</f>
        <v>2106</v>
      </c>
      <c r="F84" s="36">
        <f>SUM(E84/D84)*100</f>
        <v>218.96216508458011</v>
      </c>
      <c r="G84" s="26">
        <f>SUM((E84-B84)/B84)</f>
        <v>0.21663778162911612</v>
      </c>
    </row>
    <row r="85" spans="1:7" ht="18.75" customHeight="1">
      <c r="A85" s="2" t="s">
        <v>4</v>
      </c>
      <c r="B85" s="8">
        <v>254</v>
      </c>
      <c r="C85" s="8">
        <v>200</v>
      </c>
      <c r="D85" s="8">
        <v>251.81</v>
      </c>
      <c r="E85" s="36">
        <v>346</v>
      </c>
      <c r="F85" s="36">
        <f>SUM(E85/D85)*100</f>
        <v>137.40518645010127</v>
      </c>
      <c r="G85" s="26">
        <f>SUM((E85-B85)/B85)</f>
        <v>0.36220472440944884</v>
      </c>
    </row>
    <row r="86" spans="1:7" ht="18.75" customHeight="1">
      <c r="A86" s="2" t="s">
        <v>5</v>
      </c>
      <c r="B86" s="8"/>
      <c r="C86" s="8"/>
      <c r="D86" s="8"/>
      <c r="E86" s="36"/>
      <c r="F86" s="36"/>
      <c r="G86" s="26"/>
    </row>
    <row r="87" spans="1:7" ht="18.75" customHeight="1">
      <c r="A87" s="2" t="s">
        <v>6</v>
      </c>
      <c r="B87" s="8"/>
      <c r="C87" s="8"/>
      <c r="D87" s="8"/>
      <c r="E87" s="36"/>
      <c r="F87" s="36"/>
      <c r="G87" s="26"/>
    </row>
    <row r="88" spans="1:7" ht="18.75" customHeight="1">
      <c r="A88" s="3" t="s">
        <v>57</v>
      </c>
      <c r="B88" s="8">
        <v>1459</v>
      </c>
      <c r="C88" s="8">
        <v>770</v>
      </c>
      <c r="D88" s="8">
        <v>650</v>
      </c>
      <c r="E88" s="36">
        <v>1695</v>
      </c>
      <c r="F88" s="36">
        <f>SUM(E88/D88)*100</f>
        <v>260.76923076923077</v>
      </c>
      <c r="G88" s="26">
        <f>SUM((E88-B88)/B88)</f>
        <v>0.16175462645647704</v>
      </c>
    </row>
    <row r="89" spans="1:7" ht="18.75" customHeight="1">
      <c r="A89" s="3" t="s">
        <v>58</v>
      </c>
      <c r="B89" s="8"/>
      <c r="C89" s="8"/>
      <c r="D89" s="8"/>
      <c r="E89" s="36">
        <v>28</v>
      </c>
      <c r="F89" s="36"/>
      <c r="G89" s="26" t="s">
        <v>1022</v>
      </c>
    </row>
    <row r="90" spans="1:7" ht="18.75" customHeight="1">
      <c r="A90" s="3" t="s">
        <v>46</v>
      </c>
      <c r="B90" s="8"/>
      <c r="C90" s="8"/>
      <c r="D90" s="8"/>
      <c r="E90" s="36"/>
      <c r="F90" s="36"/>
      <c r="G90" s="26"/>
    </row>
    <row r="91" spans="1:7" ht="18.75" customHeight="1">
      <c r="A91" s="3" t="s">
        <v>13</v>
      </c>
      <c r="B91" s="8"/>
      <c r="C91" s="8"/>
      <c r="D91" s="8"/>
      <c r="E91" s="36"/>
      <c r="F91" s="36"/>
      <c r="G91" s="26"/>
    </row>
    <row r="92" spans="1:7" ht="18.75" customHeight="1">
      <c r="A92" s="1" t="s">
        <v>59</v>
      </c>
      <c r="B92" s="8">
        <v>18</v>
      </c>
      <c r="C92" s="8"/>
      <c r="D92" s="8">
        <v>60</v>
      </c>
      <c r="E92" s="36">
        <v>37</v>
      </c>
      <c r="F92" s="36">
        <f>SUM(E92/D92)*100</f>
        <v>61.666666666666671</v>
      </c>
      <c r="G92" s="26">
        <f>SUM((E92-B92)/B92)</f>
        <v>1.0555555555555556</v>
      </c>
    </row>
    <row r="93" spans="1:7" ht="18.75" customHeight="1">
      <c r="A93" s="2" t="s">
        <v>60</v>
      </c>
      <c r="B93" s="8">
        <f>SUM(B94:B105)</f>
        <v>0</v>
      </c>
      <c r="C93" s="8">
        <f>SUM(C94:C105)</f>
        <v>0</v>
      </c>
      <c r="D93" s="8">
        <f>SUM(D94:D105)</f>
        <v>0</v>
      </c>
      <c r="E93" s="36">
        <f>SUM(E94:E105)</f>
        <v>0</v>
      </c>
      <c r="F93" s="36"/>
      <c r="G93" s="26"/>
    </row>
    <row r="94" spans="1:7" ht="18.75" customHeight="1">
      <c r="A94" s="2" t="s">
        <v>4</v>
      </c>
      <c r="B94" s="8"/>
      <c r="C94" s="8"/>
      <c r="D94" s="8"/>
      <c r="E94" s="36"/>
      <c r="F94" s="36"/>
      <c r="G94" s="26"/>
    </row>
    <row r="95" spans="1:7" ht="18.75" customHeight="1">
      <c r="A95" s="3" t="s">
        <v>5</v>
      </c>
      <c r="B95" s="8"/>
      <c r="C95" s="8"/>
      <c r="D95" s="8"/>
      <c r="E95" s="36"/>
      <c r="F95" s="36"/>
      <c r="G95" s="26"/>
    </row>
    <row r="96" spans="1:7" ht="18.75" customHeight="1">
      <c r="A96" s="3" t="s">
        <v>6</v>
      </c>
      <c r="B96" s="8"/>
      <c r="C96" s="8"/>
      <c r="D96" s="8"/>
      <c r="E96" s="36"/>
      <c r="F96" s="36"/>
      <c r="G96" s="26"/>
    </row>
    <row r="97" spans="1:7" ht="18.75" customHeight="1">
      <c r="A97" s="2" t="s">
        <v>61</v>
      </c>
      <c r="B97" s="8"/>
      <c r="C97" s="8"/>
      <c r="D97" s="8"/>
      <c r="E97" s="36"/>
      <c r="F97" s="36"/>
      <c r="G97" s="26"/>
    </row>
    <row r="98" spans="1:7" ht="18.75" customHeight="1">
      <c r="A98" s="2" t="s">
        <v>834</v>
      </c>
      <c r="B98" s="8"/>
      <c r="C98" s="8"/>
      <c r="D98" s="8"/>
      <c r="E98" s="36"/>
      <c r="F98" s="36"/>
      <c r="G98" s="26"/>
    </row>
    <row r="99" spans="1:7" ht="18.75" customHeight="1">
      <c r="A99" s="2" t="s">
        <v>46</v>
      </c>
      <c r="B99" s="8"/>
      <c r="C99" s="8"/>
      <c r="D99" s="8"/>
      <c r="E99" s="36"/>
      <c r="F99" s="36"/>
      <c r="G99" s="26"/>
    </row>
    <row r="100" spans="1:7" ht="18.75" customHeight="1">
      <c r="A100" s="2" t="s">
        <v>835</v>
      </c>
      <c r="B100" s="8"/>
      <c r="C100" s="8"/>
      <c r="D100" s="8"/>
      <c r="E100" s="36"/>
      <c r="F100" s="36"/>
      <c r="G100" s="26"/>
    </row>
    <row r="101" spans="1:7" ht="18.75" customHeight="1">
      <c r="A101" s="2" t="s">
        <v>836</v>
      </c>
      <c r="B101" s="8"/>
      <c r="C101" s="8"/>
      <c r="D101" s="8"/>
      <c r="E101" s="36"/>
      <c r="F101" s="36"/>
      <c r="G101" s="26"/>
    </row>
    <row r="102" spans="1:7" ht="18.75" customHeight="1">
      <c r="A102" s="2" t="s">
        <v>837</v>
      </c>
      <c r="B102" s="8"/>
      <c r="C102" s="8"/>
      <c r="D102" s="8"/>
      <c r="E102" s="36"/>
      <c r="F102" s="36"/>
      <c r="G102" s="26"/>
    </row>
    <row r="103" spans="1:7" ht="18.75" customHeight="1">
      <c r="A103" s="2" t="s">
        <v>838</v>
      </c>
      <c r="B103" s="8">
        <v>0</v>
      </c>
      <c r="C103" s="8">
        <v>0</v>
      </c>
      <c r="D103" s="8"/>
      <c r="E103" s="36"/>
      <c r="F103" s="36"/>
      <c r="G103" s="26"/>
    </row>
    <row r="104" spans="1:7" ht="18.75" customHeight="1">
      <c r="A104" s="3" t="s">
        <v>13</v>
      </c>
      <c r="B104" s="8"/>
      <c r="C104" s="8"/>
      <c r="D104" s="8"/>
      <c r="E104" s="36"/>
      <c r="F104" s="36"/>
      <c r="G104" s="26"/>
    </row>
    <row r="105" spans="1:7" ht="18.75" customHeight="1">
      <c r="A105" s="3" t="s">
        <v>62</v>
      </c>
      <c r="B105" s="8"/>
      <c r="C105" s="8"/>
      <c r="D105" s="8"/>
      <c r="E105" s="36"/>
      <c r="F105" s="36"/>
      <c r="G105" s="26"/>
    </row>
    <row r="106" spans="1:7" ht="18.75" customHeight="1">
      <c r="A106" s="3" t="s">
        <v>63</v>
      </c>
      <c r="B106" s="8">
        <f>SUM(B107:B115)</f>
        <v>27</v>
      </c>
      <c r="C106" s="8">
        <f>SUM(C107:C115)</f>
        <v>0</v>
      </c>
      <c r="D106" s="8">
        <f>SUM(D107:D115)</f>
        <v>0</v>
      </c>
      <c r="E106" s="36">
        <f>SUM(E107:E115)</f>
        <v>109</v>
      </c>
      <c r="F106" s="36"/>
      <c r="G106" s="26">
        <f>SUM((E106-B106)/B106)</f>
        <v>3.0370370370370372</v>
      </c>
    </row>
    <row r="107" spans="1:7" ht="18.75" customHeight="1">
      <c r="A107" s="3" t="s">
        <v>4</v>
      </c>
      <c r="B107" s="8">
        <v>19</v>
      </c>
      <c r="C107" s="8"/>
      <c r="D107" s="8"/>
      <c r="E107" s="36">
        <v>105</v>
      </c>
      <c r="F107" s="36"/>
      <c r="G107" s="26">
        <f>SUM((E107-B107)/B107)</f>
        <v>4.5263157894736841</v>
      </c>
    </row>
    <row r="108" spans="1:7" ht="18.75" customHeight="1">
      <c r="A108" s="2" t="s">
        <v>5</v>
      </c>
      <c r="B108" s="8"/>
      <c r="C108" s="8"/>
      <c r="D108" s="8"/>
      <c r="E108" s="36"/>
      <c r="F108" s="36"/>
      <c r="G108" s="26"/>
    </row>
    <row r="109" spans="1:7" ht="18.75" customHeight="1">
      <c r="A109" s="2" t="s">
        <v>6</v>
      </c>
      <c r="B109" s="8"/>
      <c r="C109" s="8"/>
      <c r="D109" s="8"/>
      <c r="E109" s="36"/>
      <c r="F109" s="36"/>
      <c r="G109" s="26"/>
    </row>
    <row r="110" spans="1:7" ht="18.75" customHeight="1">
      <c r="A110" s="2" t="s">
        <v>64</v>
      </c>
      <c r="B110" s="8"/>
      <c r="C110" s="8"/>
      <c r="D110" s="8"/>
      <c r="E110" s="36"/>
      <c r="F110" s="36"/>
      <c r="G110" s="26"/>
    </row>
    <row r="111" spans="1:7" ht="18.75" customHeight="1">
      <c r="A111" s="3" t="s">
        <v>65</v>
      </c>
      <c r="B111" s="8"/>
      <c r="C111" s="8"/>
      <c r="D111" s="8"/>
      <c r="E111" s="36"/>
      <c r="F111" s="36"/>
      <c r="G111" s="26"/>
    </row>
    <row r="112" spans="1:7" ht="18.75" customHeight="1">
      <c r="A112" s="3" t="s">
        <v>66</v>
      </c>
      <c r="B112" s="8"/>
      <c r="C112" s="8"/>
      <c r="D112" s="8"/>
      <c r="E112" s="36"/>
      <c r="F112" s="36"/>
      <c r="G112" s="26"/>
    </row>
    <row r="113" spans="1:7" ht="18.75" customHeight="1">
      <c r="A113" s="2" t="s">
        <v>67</v>
      </c>
      <c r="B113" s="8"/>
      <c r="C113" s="8"/>
      <c r="D113" s="8"/>
      <c r="E113" s="36"/>
      <c r="F113" s="36"/>
      <c r="G113" s="26"/>
    </row>
    <row r="114" spans="1:7" ht="18.75" customHeight="1">
      <c r="A114" s="3" t="s">
        <v>13</v>
      </c>
      <c r="B114" s="8"/>
      <c r="C114" s="8"/>
      <c r="D114" s="8"/>
      <c r="E114" s="36"/>
      <c r="F114" s="36"/>
      <c r="G114" s="26"/>
    </row>
    <row r="115" spans="1:7" ht="18.75" customHeight="1">
      <c r="A115" s="3" t="s">
        <v>68</v>
      </c>
      <c r="B115" s="8">
        <v>8</v>
      </c>
      <c r="C115" s="8"/>
      <c r="D115" s="8"/>
      <c r="E115" s="36">
        <v>4</v>
      </c>
      <c r="F115" s="36"/>
      <c r="G115" s="26">
        <f>SUM((E115-B115)/B115)</f>
        <v>-0.5</v>
      </c>
    </row>
    <row r="116" spans="1:7" ht="18.75" customHeight="1">
      <c r="A116" s="1" t="s">
        <v>69</v>
      </c>
      <c r="B116" s="8">
        <f>SUM(B117:B124)</f>
        <v>874</v>
      </c>
      <c r="C116" s="8">
        <f>SUM(C117:C124)</f>
        <v>540</v>
      </c>
      <c r="D116" s="8">
        <f>SUM(D117:D124)</f>
        <v>861.71</v>
      </c>
      <c r="E116" s="36">
        <f>SUM(E117:E124)</f>
        <v>1322</v>
      </c>
      <c r="F116" s="36">
        <f>SUM(E116/D116)*100</f>
        <v>153.41588237342029</v>
      </c>
      <c r="G116" s="26">
        <f>SUM((E116-B116)/B116)</f>
        <v>0.51258581235697942</v>
      </c>
    </row>
    <row r="117" spans="1:7" ht="18.75" customHeight="1">
      <c r="A117" s="2" t="s">
        <v>4</v>
      </c>
      <c r="B117" s="8">
        <v>743</v>
      </c>
      <c r="C117" s="8">
        <v>540</v>
      </c>
      <c r="D117" s="8">
        <v>723.66</v>
      </c>
      <c r="E117" s="36">
        <v>839</v>
      </c>
      <c r="F117" s="36">
        <f>SUM(E117/D117)*100</f>
        <v>115.93842412182518</v>
      </c>
      <c r="G117" s="26">
        <f>SUM((E117-B117)/B117)</f>
        <v>0.12920592193808883</v>
      </c>
    </row>
    <row r="118" spans="1:7" ht="18.75" customHeight="1">
      <c r="A118" s="2" t="s">
        <v>5</v>
      </c>
      <c r="B118" s="8"/>
      <c r="C118" s="8"/>
      <c r="D118" s="8"/>
      <c r="E118" s="36"/>
      <c r="F118" s="36"/>
      <c r="G118" s="26"/>
    </row>
    <row r="119" spans="1:7" ht="18.75" customHeight="1">
      <c r="A119" s="2" t="s">
        <v>6</v>
      </c>
      <c r="B119" s="8"/>
      <c r="C119" s="8"/>
      <c r="D119" s="8"/>
      <c r="E119" s="36">
        <v>37</v>
      </c>
      <c r="F119" s="36"/>
      <c r="G119" s="26" t="s">
        <v>1022</v>
      </c>
    </row>
    <row r="120" spans="1:7" ht="18.75" customHeight="1">
      <c r="A120" s="3" t="s">
        <v>70</v>
      </c>
      <c r="B120" s="8"/>
      <c r="C120" s="8"/>
      <c r="D120" s="8"/>
      <c r="E120" s="36"/>
      <c r="F120" s="36"/>
      <c r="G120" s="26"/>
    </row>
    <row r="121" spans="1:7" ht="18.75" customHeight="1">
      <c r="A121" s="3" t="s">
        <v>71</v>
      </c>
      <c r="B121" s="8"/>
      <c r="C121" s="8"/>
      <c r="D121" s="8"/>
      <c r="E121" s="36"/>
      <c r="F121" s="36"/>
      <c r="G121" s="26"/>
    </row>
    <row r="122" spans="1:7" ht="18.75" customHeight="1">
      <c r="A122" s="3" t="s">
        <v>72</v>
      </c>
      <c r="B122" s="8"/>
      <c r="C122" s="8"/>
      <c r="D122" s="8"/>
      <c r="E122" s="36"/>
      <c r="F122" s="36"/>
      <c r="G122" s="26"/>
    </row>
    <row r="123" spans="1:7" ht="18.75" customHeight="1">
      <c r="A123" s="2" t="s">
        <v>13</v>
      </c>
      <c r="B123" s="8"/>
      <c r="C123" s="8"/>
      <c r="D123" s="8"/>
      <c r="E123" s="36"/>
      <c r="F123" s="36"/>
      <c r="G123" s="26"/>
    </row>
    <row r="124" spans="1:7" ht="18.75" customHeight="1">
      <c r="A124" s="2" t="s">
        <v>73</v>
      </c>
      <c r="B124" s="8">
        <v>131</v>
      </c>
      <c r="C124" s="8"/>
      <c r="D124" s="8">
        <v>138.05000000000001</v>
      </c>
      <c r="E124" s="36">
        <v>446</v>
      </c>
      <c r="F124" s="36">
        <f>SUM(E124/D124)*100</f>
        <v>323.07135095979714</v>
      </c>
      <c r="G124" s="26">
        <f>SUM((E124-B124)/B124)</f>
        <v>2.4045801526717558</v>
      </c>
    </row>
    <row r="125" spans="1:7" ht="18.75" customHeight="1">
      <c r="A125" s="1" t="s">
        <v>74</v>
      </c>
      <c r="B125" s="8">
        <f>SUM(B126:B135)</f>
        <v>29</v>
      </c>
      <c r="C125" s="8">
        <f>SUM(C126:C135)</f>
        <v>135</v>
      </c>
      <c r="D125" s="8">
        <f>SUM(D126:D135)</f>
        <v>124.29</v>
      </c>
      <c r="E125" s="36">
        <f>SUM(E126:E135)</f>
        <v>11</v>
      </c>
      <c r="F125" s="36">
        <f>SUM(E125/D125)*100</f>
        <v>8.850269530935714</v>
      </c>
      <c r="G125" s="26">
        <f>SUM((E125-B125)/B125)</f>
        <v>-0.62068965517241381</v>
      </c>
    </row>
    <row r="126" spans="1:7" ht="18.75" customHeight="1">
      <c r="A126" s="2" t="s">
        <v>4</v>
      </c>
      <c r="B126" s="8">
        <v>4</v>
      </c>
      <c r="C126" s="8">
        <v>135</v>
      </c>
      <c r="D126" s="8">
        <v>124.29</v>
      </c>
      <c r="E126" s="36">
        <v>2</v>
      </c>
      <c r="F126" s="36">
        <f>SUM(E126/D126)*100</f>
        <v>1.6091399147155845</v>
      </c>
      <c r="G126" s="26">
        <f>SUM((E126-B126)/B126)</f>
        <v>-0.5</v>
      </c>
    </row>
    <row r="127" spans="1:7" ht="18.75" customHeight="1">
      <c r="A127" s="2" t="s">
        <v>5</v>
      </c>
      <c r="B127" s="8"/>
      <c r="C127" s="8"/>
      <c r="D127" s="8"/>
      <c r="E127" s="36"/>
      <c r="F127" s="36"/>
      <c r="G127" s="26"/>
    </row>
    <row r="128" spans="1:7" ht="18.75" customHeight="1">
      <c r="A128" s="2" t="s">
        <v>6</v>
      </c>
      <c r="B128" s="8"/>
      <c r="C128" s="8"/>
      <c r="D128" s="8"/>
      <c r="E128" s="36"/>
      <c r="F128" s="36"/>
      <c r="G128" s="26"/>
    </row>
    <row r="129" spans="1:7" ht="18.75" customHeight="1">
      <c r="A129" s="3" t="s">
        <v>75</v>
      </c>
      <c r="B129" s="8"/>
      <c r="C129" s="8"/>
      <c r="D129" s="8"/>
      <c r="E129" s="36"/>
      <c r="F129" s="36"/>
      <c r="G129" s="26"/>
    </row>
    <row r="130" spans="1:7" ht="18.75" customHeight="1">
      <c r="A130" s="3" t="s">
        <v>76</v>
      </c>
      <c r="B130" s="8"/>
      <c r="C130" s="8"/>
      <c r="D130" s="8"/>
      <c r="E130" s="36"/>
      <c r="F130" s="36"/>
      <c r="G130" s="26"/>
    </row>
    <row r="131" spans="1:7" ht="18.75" customHeight="1">
      <c r="A131" s="3" t="s">
        <v>77</v>
      </c>
      <c r="B131" s="8"/>
      <c r="C131" s="8"/>
      <c r="D131" s="8"/>
      <c r="E131" s="36"/>
      <c r="F131" s="36"/>
      <c r="G131" s="26"/>
    </row>
    <row r="132" spans="1:7" ht="18.75" customHeight="1">
      <c r="A132" s="2" t="s">
        <v>78</v>
      </c>
      <c r="B132" s="8"/>
      <c r="C132" s="8"/>
      <c r="D132" s="8"/>
      <c r="E132" s="36"/>
      <c r="F132" s="36"/>
      <c r="G132" s="26"/>
    </row>
    <row r="133" spans="1:7" ht="18.75" customHeight="1">
      <c r="A133" s="2" t="s">
        <v>79</v>
      </c>
      <c r="B133" s="8"/>
      <c r="C133" s="8"/>
      <c r="D133" s="8"/>
      <c r="E133" s="36"/>
      <c r="F133" s="36"/>
      <c r="G133" s="26"/>
    </row>
    <row r="134" spans="1:7" ht="18.75" customHeight="1">
      <c r="A134" s="2" t="s">
        <v>13</v>
      </c>
      <c r="B134" s="8"/>
      <c r="C134" s="8"/>
      <c r="D134" s="8"/>
      <c r="E134" s="36"/>
      <c r="F134" s="36"/>
      <c r="G134" s="26"/>
    </row>
    <row r="135" spans="1:7" ht="18.75" customHeight="1">
      <c r="A135" s="3" t="s">
        <v>80</v>
      </c>
      <c r="B135" s="8">
        <v>25</v>
      </c>
      <c r="C135" s="8"/>
      <c r="D135" s="8"/>
      <c r="E135" s="36">
        <v>9</v>
      </c>
      <c r="F135" s="36"/>
      <c r="G135" s="26">
        <f>SUM((E135-B135)/B135)</f>
        <v>-0.64</v>
      </c>
    </row>
    <row r="136" spans="1:7" ht="18.75" customHeight="1">
      <c r="A136" s="3" t="s">
        <v>81</v>
      </c>
      <c r="B136" s="8">
        <f>SUM(B137:B149)</f>
        <v>16</v>
      </c>
      <c r="C136" s="8">
        <f>SUM(C137:C149)</f>
        <v>0</v>
      </c>
      <c r="D136" s="8">
        <f>SUM(D137:D149)</f>
        <v>0</v>
      </c>
      <c r="E136" s="36">
        <f>SUM(E137:E149)</f>
        <v>17</v>
      </c>
      <c r="F136" s="36"/>
      <c r="G136" s="26">
        <f>SUM((E136-B136)/B136)</f>
        <v>6.25E-2</v>
      </c>
    </row>
    <row r="137" spans="1:7" ht="18.75" customHeight="1">
      <c r="A137" s="3" t="s">
        <v>4</v>
      </c>
      <c r="B137" s="8">
        <v>8</v>
      </c>
      <c r="C137" s="8"/>
      <c r="D137" s="8"/>
      <c r="E137" s="36">
        <v>15</v>
      </c>
      <c r="F137" s="36"/>
      <c r="G137" s="26">
        <f>SUM((E137-B137)/B137)</f>
        <v>0.875</v>
      </c>
    </row>
    <row r="138" spans="1:7" ht="18.75" customHeight="1">
      <c r="A138" s="1" t="s">
        <v>5</v>
      </c>
      <c r="B138" s="8"/>
      <c r="C138" s="8"/>
      <c r="D138" s="8"/>
      <c r="E138" s="36"/>
      <c r="F138" s="36"/>
      <c r="G138" s="26"/>
    </row>
    <row r="139" spans="1:7" ht="18.75" customHeight="1">
      <c r="A139" s="2" t="s">
        <v>6</v>
      </c>
      <c r="B139" s="8"/>
      <c r="C139" s="8"/>
      <c r="D139" s="8"/>
      <c r="E139" s="36"/>
      <c r="F139" s="36"/>
      <c r="G139" s="26"/>
    </row>
    <row r="140" spans="1:7" ht="18.75" customHeight="1">
      <c r="A140" s="2" t="s">
        <v>82</v>
      </c>
      <c r="B140" s="8"/>
      <c r="C140" s="8"/>
      <c r="D140" s="8"/>
      <c r="E140" s="36"/>
      <c r="F140" s="36"/>
      <c r="G140" s="26"/>
    </row>
    <row r="141" spans="1:7" ht="18.75" customHeight="1">
      <c r="A141" s="2" t="s">
        <v>83</v>
      </c>
      <c r="B141" s="8"/>
      <c r="C141" s="8"/>
      <c r="D141" s="8"/>
      <c r="E141" s="36"/>
      <c r="F141" s="36"/>
      <c r="G141" s="26"/>
    </row>
    <row r="142" spans="1:7" ht="18.75" customHeight="1">
      <c r="A142" s="3" t="s">
        <v>84</v>
      </c>
      <c r="B142" s="8"/>
      <c r="C142" s="8"/>
      <c r="D142" s="8"/>
      <c r="E142" s="36"/>
      <c r="F142" s="36"/>
      <c r="G142" s="26"/>
    </row>
    <row r="143" spans="1:7" ht="18.75" customHeight="1">
      <c r="A143" s="3" t="s">
        <v>85</v>
      </c>
      <c r="B143" s="8"/>
      <c r="C143" s="8"/>
      <c r="D143" s="8"/>
      <c r="E143" s="36"/>
      <c r="F143" s="36"/>
      <c r="G143" s="26"/>
    </row>
    <row r="144" spans="1:7" ht="18.75" customHeight="1">
      <c r="A144" s="3" t="s">
        <v>86</v>
      </c>
      <c r="B144" s="8"/>
      <c r="C144" s="8"/>
      <c r="D144" s="8"/>
      <c r="E144" s="36"/>
      <c r="F144" s="36"/>
      <c r="G144" s="26"/>
    </row>
    <row r="145" spans="1:7" ht="18.75" customHeight="1">
      <c r="A145" s="2" t="s">
        <v>87</v>
      </c>
      <c r="B145" s="8"/>
      <c r="C145" s="8"/>
      <c r="D145" s="8"/>
      <c r="E145" s="36"/>
      <c r="F145" s="36"/>
      <c r="G145" s="26"/>
    </row>
    <row r="146" spans="1:7" ht="18.75" customHeight="1">
      <c r="A146" s="2" t="s">
        <v>839</v>
      </c>
      <c r="B146" s="8"/>
      <c r="C146" s="8"/>
      <c r="D146" s="8"/>
      <c r="E146" s="36"/>
      <c r="F146" s="36"/>
      <c r="G146" s="26"/>
    </row>
    <row r="147" spans="1:7" ht="18.75" customHeight="1">
      <c r="A147" s="2" t="s">
        <v>840</v>
      </c>
      <c r="B147" s="8"/>
      <c r="C147" s="8"/>
      <c r="D147" s="8"/>
      <c r="E147" s="36"/>
      <c r="F147" s="36"/>
      <c r="G147" s="26"/>
    </row>
    <row r="148" spans="1:7" ht="18.75" customHeight="1">
      <c r="A148" s="2" t="s">
        <v>13</v>
      </c>
      <c r="B148" s="11"/>
      <c r="C148" s="11"/>
      <c r="D148" s="8"/>
      <c r="E148" s="36"/>
      <c r="F148" s="36"/>
      <c r="G148" s="26"/>
    </row>
    <row r="149" spans="1:7" ht="18.75" customHeight="1">
      <c r="A149" s="2" t="s">
        <v>88</v>
      </c>
      <c r="B149" s="11">
        <v>8</v>
      </c>
      <c r="C149" s="11"/>
      <c r="D149" s="8"/>
      <c r="E149" s="36">
        <v>2</v>
      </c>
      <c r="F149" s="36"/>
      <c r="G149" s="26">
        <f>SUM((E149-B149)/B149)</f>
        <v>-0.75</v>
      </c>
    </row>
    <row r="150" spans="1:7" ht="18.75" customHeight="1">
      <c r="A150" s="2" t="s">
        <v>89</v>
      </c>
      <c r="B150" s="8">
        <f>SUM(B151:B156)</f>
        <v>78</v>
      </c>
      <c r="C150" s="8">
        <f>SUM(C151:C156)</f>
        <v>45</v>
      </c>
      <c r="D150" s="8">
        <f>SUM(D151:D156)</f>
        <v>54.09</v>
      </c>
      <c r="E150" s="36">
        <f>SUM(E151:E156)</f>
        <v>51</v>
      </c>
      <c r="F150" s="36">
        <f>SUM(E150/D150)*100</f>
        <v>94.287298946200764</v>
      </c>
      <c r="G150" s="26">
        <f>SUM((E150-B150)/B150)</f>
        <v>-0.34615384615384615</v>
      </c>
    </row>
    <row r="151" spans="1:7" ht="18.75" customHeight="1">
      <c r="A151" s="2" t="s">
        <v>4</v>
      </c>
      <c r="B151" s="8">
        <v>45</v>
      </c>
      <c r="C151" s="8">
        <v>45</v>
      </c>
      <c r="D151" s="8">
        <v>54.09</v>
      </c>
      <c r="E151" s="36">
        <v>32</v>
      </c>
      <c r="F151" s="36">
        <f>SUM(E151/D151)*100</f>
        <v>59.160658162322058</v>
      </c>
      <c r="G151" s="26">
        <f>SUM((E151-B151)/B151)</f>
        <v>-0.28888888888888886</v>
      </c>
    </row>
    <row r="152" spans="1:7" ht="18.75" customHeight="1">
      <c r="A152" s="2" t="s">
        <v>5</v>
      </c>
      <c r="B152" s="8"/>
      <c r="C152" s="8"/>
      <c r="D152" s="8"/>
      <c r="E152" s="36"/>
      <c r="F152" s="36"/>
      <c r="G152" s="26"/>
    </row>
    <row r="153" spans="1:7" ht="18.75" customHeight="1">
      <c r="A153" s="3" t="s">
        <v>6</v>
      </c>
      <c r="B153" s="8"/>
      <c r="C153" s="8"/>
      <c r="D153" s="8"/>
      <c r="E153" s="36"/>
      <c r="F153" s="36"/>
      <c r="G153" s="26"/>
    </row>
    <row r="154" spans="1:7" ht="18.75" customHeight="1">
      <c r="A154" s="3" t="s">
        <v>90</v>
      </c>
      <c r="B154" s="8">
        <v>8</v>
      </c>
      <c r="C154" s="8"/>
      <c r="D154" s="8"/>
      <c r="E154" s="36">
        <v>10</v>
      </c>
      <c r="F154" s="36"/>
      <c r="G154" s="26">
        <f>SUM((E154-B154)/B154)</f>
        <v>0.25</v>
      </c>
    </row>
    <row r="155" spans="1:7" ht="18.75" customHeight="1">
      <c r="A155" s="3" t="s">
        <v>13</v>
      </c>
      <c r="B155" s="8"/>
      <c r="C155" s="8"/>
      <c r="D155" s="8"/>
      <c r="E155" s="36"/>
      <c r="F155" s="36"/>
      <c r="G155" s="26"/>
    </row>
    <row r="156" spans="1:7" ht="18.75" customHeight="1">
      <c r="A156" s="1" t="s">
        <v>841</v>
      </c>
      <c r="B156" s="8">
        <v>25</v>
      </c>
      <c r="C156" s="8"/>
      <c r="D156" s="8"/>
      <c r="E156" s="36">
        <v>9</v>
      </c>
      <c r="F156" s="36"/>
      <c r="G156" s="26">
        <f>SUM((E156-B156)/B156)</f>
        <v>-0.64</v>
      </c>
    </row>
    <row r="157" spans="1:7" ht="18.75" customHeight="1">
      <c r="A157" s="2" t="s">
        <v>842</v>
      </c>
      <c r="B157" s="8">
        <f>SUM(B158:B164)</f>
        <v>66</v>
      </c>
      <c r="C157" s="8">
        <f>SUM(C158:C164)</f>
        <v>0</v>
      </c>
      <c r="D157" s="8">
        <f>SUM(D158:D164)</f>
        <v>0</v>
      </c>
      <c r="E157" s="36">
        <f>SUM(E158:E164)</f>
        <v>26</v>
      </c>
      <c r="F157" s="36"/>
      <c r="G157" s="26">
        <f>SUM((E157-B157)/B157)</f>
        <v>-0.60606060606060608</v>
      </c>
    </row>
    <row r="158" spans="1:7" ht="18.75" customHeight="1">
      <c r="A158" s="2" t="s">
        <v>4</v>
      </c>
      <c r="B158" s="8">
        <v>33</v>
      </c>
      <c r="C158" s="8"/>
      <c r="D158" s="8"/>
      <c r="E158" s="36">
        <v>1</v>
      </c>
      <c r="F158" s="36"/>
      <c r="G158" s="26">
        <f>SUM((E158-B158)/B158)</f>
        <v>-0.96969696969696972</v>
      </c>
    </row>
    <row r="159" spans="1:7" ht="18.75" customHeight="1">
      <c r="A159" s="3" t="s">
        <v>5</v>
      </c>
      <c r="B159" s="8"/>
      <c r="C159" s="8"/>
      <c r="D159" s="8"/>
      <c r="E159" s="36"/>
      <c r="F159" s="36"/>
      <c r="G159" s="26"/>
    </row>
    <row r="160" spans="1:7" ht="18.75" customHeight="1">
      <c r="A160" s="3" t="s">
        <v>6</v>
      </c>
      <c r="B160" s="8"/>
      <c r="C160" s="8"/>
      <c r="D160" s="8"/>
      <c r="E160" s="36"/>
      <c r="F160" s="36"/>
      <c r="G160" s="26"/>
    </row>
    <row r="161" spans="1:7" ht="18.75" customHeight="1">
      <c r="A161" s="3" t="s">
        <v>91</v>
      </c>
      <c r="B161" s="8"/>
      <c r="C161" s="8"/>
      <c r="D161" s="8"/>
      <c r="E161" s="36"/>
      <c r="F161" s="36"/>
      <c r="G161" s="26"/>
    </row>
    <row r="162" spans="1:7" ht="18.75" customHeight="1">
      <c r="A162" s="1" t="s">
        <v>92</v>
      </c>
      <c r="B162" s="8">
        <v>2</v>
      </c>
      <c r="C162" s="8"/>
      <c r="D162" s="8"/>
      <c r="E162" s="36">
        <v>25</v>
      </c>
      <c r="F162" s="36"/>
      <c r="G162" s="26">
        <f>SUM((E162-B162)/B162)</f>
        <v>11.5</v>
      </c>
    </row>
    <row r="163" spans="1:7" ht="18.75" customHeight="1">
      <c r="A163" s="2" t="s">
        <v>13</v>
      </c>
      <c r="B163" s="8">
        <v>26</v>
      </c>
      <c r="C163" s="8"/>
      <c r="D163" s="8"/>
      <c r="E163" s="36"/>
      <c r="F163" s="36"/>
      <c r="G163" s="26">
        <f>SUM((E163-B163)/B163)</f>
        <v>-1</v>
      </c>
    </row>
    <row r="164" spans="1:7" ht="18.75" customHeight="1">
      <c r="A164" s="2" t="s">
        <v>843</v>
      </c>
      <c r="B164" s="8">
        <v>5</v>
      </c>
      <c r="C164" s="8"/>
      <c r="D164" s="8"/>
      <c r="E164" s="36"/>
      <c r="F164" s="36"/>
      <c r="G164" s="26">
        <f>SUM((E164-B164)/B164)</f>
        <v>-1</v>
      </c>
    </row>
    <row r="165" spans="1:7" ht="18.75" customHeight="1">
      <c r="A165" s="3" t="s">
        <v>93</v>
      </c>
      <c r="B165" s="8">
        <f>SUM(B166:B170)</f>
        <v>104</v>
      </c>
      <c r="C165" s="8">
        <f>SUM(C166:C170)</f>
        <v>89</v>
      </c>
      <c r="D165" s="8">
        <f>SUM(D166:D170)</f>
        <v>90.31</v>
      </c>
      <c r="E165" s="36">
        <f>SUM(E166:E170)</f>
        <v>187</v>
      </c>
      <c r="F165" s="36">
        <f>SUM(E165/D165)*100</f>
        <v>207.06455542021925</v>
      </c>
      <c r="G165" s="26">
        <f>SUM((E165-B165)/B165)</f>
        <v>0.79807692307692313</v>
      </c>
    </row>
    <row r="166" spans="1:7" ht="18.75" customHeight="1">
      <c r="A166" s="3" t="s">
        <v>4</v>
      </c>
      <c r="B166" s="8">
        <v>75</v>
      </c>
      <c r="C166" s="8"/>
      <c r="D166" s="8"/>
      <c r="E166" s="36">
        <v>77</v>
      </c>
      <c r="F166" s="36"/>
      <c r="G166" s="26">
        <f>SUM((E166-B166)/B166)</f>
        <v>2.6666666666666668E-2</v>
      </c>
    </row>
    <row r="167" spans="1:7" ht="18.75" customHeight="1">
      <c r="A167" s="3" t="s">
        <v>5</v>
      </c>
      <c r="B167" s="8"/>
      <c r="C167" s="8"/>
      <c r="D167" s="8"/>
      <c r="E167" s="36"/>
      <c r="F167" s="36"/>
      <c r="G167" s="26"/>
    </row>
    <row r="168" spans="1:7" ht="18.75" customHeight="1">
      <c r="A168" s="2" t="s">
        <v>6</v>
      </c>
      <c r="B168" s="8"/>
      <c r="C168" s="8"/>
      <c r="D168" s="8"/>
      <c r="E168" s="36"/>
      <c r="F168" s="36"/>
      <c r="G168" s="26"/>
    </row>
    <row r="169" spans="1:7" ht="18.75" customHeight="1">
      <c r="A169" s="2" t="s">
        <v>94</v>
      </c>
      <c r="B169" s="8">
        <v>29</v>
      </c>
      <c r="C169" s="8">
        <v>89</v>
      </c>
      <c r="D169" s="8">
        <v>90.31</v>
      </c>
      <c r="E169" s="36">
        <v>110</v>
      </c>
      <c r="F169" s="36">
        <f>SUM(E169/D169)*100</f>
        <v>121.80267965895248</v>
      </c>
      <c r="G169" s="26">
        <f>SUM((E169-B169)/B169)</f>
        <v>2.7931034482758621</v>
      </c>
    </row>
    <row r="170" spans="1:7" ht="18.75" customHeight="1">
      <c r="A170" s="2" t="s">
        <v>95</v>
      </c>
      <c r="B170" s="8"/>
      <c r="C170" s="8"/>
      <c r="D170" s="8"/>
      <c r="E170" s="36"/>
      <c r="F170" s="36"/>
      <c r="G170" s="26"/>
    </row>
    <row r="171" spans="1:7" ht="18.75" customHeight="1">
      <c r="A171" s="3" t="s">
        <v>96</v>
      </c>
      <c r="B171" s="8">
        <f>SUM(B172:B177)</f>
        <v>129</v>
      </c>
      <c r="C171" s="8">
        <f>SUM(C172:C177)</f>
        <v>96</v>
      </c>
      <c r="D171" s="8">
        <f>SUM(D172:D177)</f>
        <v>75.97</v>
      </c>
      <c r="E171" s="36">
        <f>SUM(E172:E177)</f>
        <v>56</v>
      </c>
      <c r="F171" s="36">
        <f>SUM(E171/D171)*100</f>
        <v>73.713307884691332</v>
      </c>
      <c r="G171" s="26">
        <f>SUM((E171-B171)/B171)</f>
        <v>-0.56589147286821706</v>
      </c>
    </row>
    <row r="172" spans="1:7" ht="18.75" customHeight="1">
      <c r="A172" s="3" t="s">
        <v>4</v>
      </c>
      <c r="B172" s="8">
        <v>107</v>
      </c>
      <c r="C172" s="8">
        <v>96</v>
      </c>
      <c r="D172" s="8">
        <v>75.97</v>
      </c>
      <c r="E172" s="36">
        <v>42</v>
      </c>
      <c r="F172" s="36">
        <f>SUM(E172/D172)*100</f>
        <v>55.284980913518503</v>
      </c>
      <c r="G172" s="26">
        <f>SUM((E172-B172)/B172)</f>
        <v>-0.60747663551401865</v>
      </c>
    </row>
    <row r="173" spans="1:7" ht="18.75" customHeight="1">
      <c r="A173" s="3" t="s">
        <v>5</v>
      </c>
      <c r="B173" s="8"/>
      <c r="C173" s="8"/>
      <c r="D173" s="8"/>
      <c r="E173" s="36"/>
      <c r="F173" s="36"/>
      <c r="G173" s="26"/>
    </row>
    <row r="174" spans="1:7" ht="18.75" customHeight="1">
      <c r="A174" s="1" t="s">
        <v>6</v>
      </c>
      <c r="B174" s="8"/>
      <c r="C174" s="8"/>
      <c r="D174" s="8"/>
      <c r="E174" s="36"/>
      <c r="F174" s="36"/>
      <c r="G174" s="26"/>
    </row>
    <row r="175" spans="1:7" ht="18.75" customHeight="1">
      <c r="A175" s="2" t="s">
        <v>18</v>
      </c>
      <c r="B175" s="8"/>
      <c r="C175" s="8"/>
      <c r="D175" s="9"/>
      <c r="E175" s="37"/>
      <c r="F175" s="36"/>
      <c r="G175" s="26"/>
    </row>
    <row r="176" spans="1:7" ht="18.75" customHeight="1">
      <c r="A176" s="2" t="s">
        <v>13</v>
      </c>
      <c r="B176" s="8"/>
      <c r="C176" s="8"/>
      <c r="D176" s="8"/>
      <c r="E176" s="36">
        <v>6</v>
      </c>
      <c r="F176" s="36"/>
      <c r="G176" s="26" t="s">
        <v>1022</v>
      </c>
    </row>
    <row r="177" spans="1:7" ht="18.75" customHeight="1">
      <c r="A177" s="29" t="s">
        <v>97</v>
      </c>
      <c r="B177" s="8">
        <v>22</v>
      </c>
      <c r="C177" s="8"/>
      <c r="D177" s="8"/>
      <c r="E177" s="36">
        <v>8</v>
      </c>
      <c r="F177" s="36"/>
      <c r="G177" s="26">
        <f>SUM((E177-B177)/B177)</f>
        <v>-0.63636363636363635</v>
      </c>
    </row>
    <row r="178" spans="1:7" ht="18.75" customHeight="1">
      <c r="A178" s="3" t="s">
        <v>98</v>
      </c>
      <c r="B178" s="8">
        <f>SUM(B179:B184)</f>
        <v>318</v>
      </c>
      <c r="C178" s="8">
        <f>SUM(C179:C184)</f>
        <v>303</v>
      </c>
      <c r="D178" s="8">
        <f>SUM(D179:D184)</f>
        <v>448.43</v>
      </c>
      <c r="E178" s="36">
        <f>SUM(E179:E184)</f>
        <v>318</v>
      </c>
      <c r="F178" s="36">
        <f>SUM(E178/D178)*100</f>
        <v>70.914078005485806</v>
      </c>
      <c r="G178" s="26">
        <f>SUM((E178-B178)/B178)</f>
        <v>0</v>
      </c>
    </row>
    <row r="179" spans="1:7" ht="18.75" customHeight="1">
      <c r="A179" s="3" t="s">
        <v>4</v>
      </c>
      <c r="B179" s="8">
        <v>271</v>
      </c>
      <c r="C179" s="8">
        <v>202</v>
      </c>
      <c r="D179" s="8">
        <v>202</v>
      </c>
      <c r="E179" s="36">
        <v>245</v>
      </c>
      <c r="F179" s="36">
        <f>SUM(E179/D179)*100</f>
        <v>121.28712871287128</v>
      </c>
      <c r="G179" s="26">
        <f>SUM((E179-B179)/B179)</f>
        <v>-9.5940959409594101E-2</v>
      </c>
    </row>
    <row r="180" spans="1:7" ht="18.75" customHeight="1">
      <c r="A180" s="3" t="s">
        <v>5</v>
      </c>
      <c r="B180" s="9"/>
      <c r="C180" s="9"/>
      <c r="D180" s="8"/>
      <c r="E180" s="36"/>
      <c r="F180" s="36"/>
      <c r="G180" s="26"/>
    </row>
    <row r="181" spans="1:7" ht="18.75" customHeight="1">
      <c r="A181" s="2" t="s">
        <v>6</v>
      </c>
      <c r="B181" s="9"/>
      <c r="C181" s="9"/>
      <c r="D181" s="8"/>
      <c r="E181" s="36"/>
      <c r="F181" s="36"/>
      <c r="G181" s="26"/>
    </row>
    <row r="182" spans="1:7" ht="18.75" customHeight="1">
      <c r="A182" s="2" t="s">
        <v>844</v>
      </c>
      <c r="B182" s="8"/>
      <c r="C182" s="8"/>
      <c r="D182" s="8"/>
      <c r="E182" s="36"/>
      <c r="F182" s="36"/>
      <c r="G182" s="26"/>
    </row>
    <row r="183" spans="1:7" ht="18.75" customHeight="1">
      <c r="A183" s="3" t="s">
        <v>13</v>
      </c>
      <c r="B183" s="8"/>
      <c r="C183" s="8"/>
      <c r="D183" s="8"/>
      <c r="E183" s="36"/>
      <c r="F183" s="36"/>
      <c r="G183" s="26"/>
    </row>
    <row r="184" spans="1:7" ht="18.75" customHeight="1">
      <c r="A184" s="3" t="s">
        <v>99</v>
      </c>
      <c r="B184" s="10">
        <v>47</v>
      </c>
      <c r="C184" s="10">
        <v>101</v>
      </c>
      <c r="D184" s="8">
        <v>246.43</v>
      </c>
      <c r="E184" s="36">
        <v>73</v>
      </c>
      <c r="F184" s="36">
        <f>SUM(E184/D184)*100</f>
        <v>29.623016678164184</v>
      </c>
      <c r="G184" s="26">
        <f>SUM((E184-B184)/B184)</f>
        <v>0.55319148936170215</v>
      </c>
    </row>
    <row r="185" spans="1:7" ht="18.75" customHeight="1">
      <c r="A185" s="3" t="s">
        <v>100</v>
      </c>
      <c r="B185" s="8">
        <f>SUM(B186:B191)</f>
        <v>998</v>
      </c>
      <c r="C185" s="8">
        <f>SUM(C186:C191)</f>
        <v>971</v>
      </c>
      <c r="D185" s="8">
        <f>SUM(D186:D191)</f>
        <v>1024.52</v>
      </c>
      <c r="E185" s="36">
        <f>SUM(E186:E191)</f>
        <v>1461</v>
      </c>
      <c r="F185" s="36">
        <f>SUM(E185/D185)*100</f>
        <v>142.60336547846796</v>
      </c>
      <c r="G185" s="26">
        <f>SUM((E185-B185)/B185)</f>
        <v>0.46392785571142287</v>
      </c>
    </row>
    <row r="186" spans="1:7" ht="18.75" customHeight="1">
      <c r="A186" s="3" t="s">
        <v>4</v>
      </c>
      <c r="B186" s="10">
        <v>636</v>
      </c>
      <c r="C186" s="10">
        <v>766</v>
      </c>
      <c r="D186" s="8">
        <v>766</v>
      </c>
      <c r="E186" s="36">
        <v>618</v>
      </c>
      <c r="F186" s="36">
        <f>SUM(E186/D186)*100</f>
        <v>80.678851174934735</v>
      </c>
      <c r="G186" s="26">
        <f>SUM((E186-B186)/B186)</f>
        <v>-2.8301886792452831E-2</v>
      </c>
    </row>
    <row r="187" spans="1:7" ht="18.75" customHeight="1">
      <c r="A187" s="2" t="s">
        <v>5</v>
      </c>
      <c r="B187" s="10"/>
      <c r="C187" s="10"/>
      <c r="D187" s="8"/>
      <c r="E187" s="36"/>
      <c r="F187" s="36"/>
      <c r="G187" s="26"/>
    </row>
    <row r="188" spans="1:7" ht="18.75" customHeight="1">
      <c r="A188" s="2" t="s">
        <v>6</v>
      </c>
      <c r="B188" s="10"/>
      <c r="C188" s="10"/>
      <c r="D188" s="8"/>
      <c r="E188" s="36">
        <v>7</v>
      </c>
      <c r="F188" s="36"/>
      <c r="G188" s="26" t="s">
        <v>1022</v>
      </c>
    </row>
    <row r="189" spans="1:7" ht="18.75" customHeight="1">
      <c r="A189" s="2" t="s">
        <v>101</v>
      </c>
      <c r="B189" s="10"/>
      <c r="C189" s="10"/>
      <c r="D189" s="8"/>
      <c r="E189" s="36">
        <v>47</v>
      </c>
      <c r="F189" s="36"/>
      <c r="G189" s="26" t="s">
        <v>1022</v>
      </c>
    </row>
    <row r="190" spans="1:7" ht="18.75" customHeight="1">
      <c r="A190" s="3" t="s">
        <v>13</v>
      </c>
      <c r="B190" s="10"/>
      <c r="C190" s="10"/>
      <c r="D190" s="8"/>
      <c r="E190" s="36"/>
      <c r="F190" s="36"/>
      <c r="G190" s="26"/>
    </row>
    <row r="191" spans="1:7" ht="18.75" customHeight="1">
      <c r="A191" s="3" t="s">
        <v>102</v>
      </c>
      <c r="B191" s="10">
        <v>362</v>
      </c>
      <c r="C191" s="10">
        <v>205</v>
      </c>
      <c r="D191" s="8">
        <v>258.52</v>
      </c>
      <c r="E191" s="36">
        <v>789</v>
      </c>
      <c r="F191" s="36">
        <f>SUM(E191/D191)*100</f>
        <v>305.19882407550676</v>
      </c>
      <c r="G191" s="26">
        <f>SUM((E191-B191)/B191)</f>
        <v>1.1795580110497237</v>
      </c>
    </row>
    <row r="192" spans="1:7" ht="18.75" customHeight="1">
      <c r="A192" s="3" t="s">
        <v>103</v>
      </c>
      <c r="B192" s="8">
        <f>SUM(B193:B198)</f>
        <v>450</v>
      </c>
      <c r="C192" s="8">
        <f>SUM(C193:C198)</f>
        <v>446</v>
      </c>
      <c r="D192" s="8">
        <f>SUM(D193:D198)</f>
        <v>500.55</v>
      </c>
      <c r="E192" s="36">
        <f>SUM(E193:E198)</f>
        <v>675</v>
      </c>
      <c r="F192" s="36">
        <f>SUM(E192/D192)*100</f>
        <v>134.85166317051244</v>
      </c>
      <c r="G192" s="26">
        <f>SUM((E192-B192)/B192)</f>
        <v>0.5</v>
      </c>
    </row>
    <row r="193" spans="1:7" ht="18.75" customHeight="1">
      <c r="A193" s="2" t="s">
        <v>4</v>
      </c>
      <c r="B193" s="10">
        <v>134</v>
      </c>
      <c r="C193" s="10">
        <v>105</v>
      </c>
      <c r="D193" s="8">
        <v>320.93</v>
      </c>
      <c r="E193" s="36">
        <v>207</v>
      </c>
      <c r="F193" s="36">
        <f>SUM(E193/D193)*100</f>
        <v>64.500046739164304</v>
      </c>
      <c r="G193" s="26">
        <f>SUM((E193-B193)/B193)</f>
        <v>0.54477611940298509</v>
      </c>
    </row>
    <row r="194" spans="1:7" ht="18.75" customHeight="1">
      <c r="A194" s="2" t="s">
        <v>5</v>
      </c>
      <c r="B194" s="10"/>
      <c r="C194" s="10"/>
      <c r="D194" s="8"/>
      <c r="E194" s="36"/>
      <c r="F194" s="36"/>
      <c r="G194" s="26"/>
    </row>
    <row r="195" spans="1:7" ht="18.75" customHeight="1">
      <c r="A195" s="2" t="s">
        <v>6</v>
      </c>
      <c r="B195" s="10"/>
      <c r="C195" s="10"/>
      <c r="D195" s="8"/>
      <c r="E195" s="36"/>
      <c r="F195" s="36"/>
      <c r="G195" s="26"/>
    </row>
    <row r="196" spans="1:7" ht="18.75" customHeight="1">
      <c r="A196" s="2" t="s">
        <v>845</v>
      </c>
      <c r="B196" s="10"/>
      <c r="C196" s="10"/>
      <c r="D196" s="8"/>
      <c r="E196" s="36"/>
      <c r="F196" s="36"/>
      <c r="G196" s="26"/>
    </row>
    <row r="197" spans="1:7" ht="18.75" customHeight="1">
      <c r="A197" s="2" t="s">
        <v>846</v>
      </c>
      <c r="B197" s="10"/>
      <c r="C197" s="10">
        <v>341</v>
      </c>
      <c r="D197" s="8"/>
      <c r="E197" s="36">
        <v>40</v>
      </c>
      <c r="F197" s="36"/>
      <c r="G197" s="26" t="s">
        <v>1022</v>
      </c>
    </row>
    <row r="198" spans="1:7" ht="18.75" customHeight="1">
      <c r="A198" s="3" t="s">
        <v>847</v>
      </c>
      <c r="B198" s="11">
        <v>316</v>
      </c>
      <c r="C198" s="11"/>
      <c r="D198" s="8">
        <v>179.62</v>
      </c>
      <c r="E198" s="36">
        <v>428</v>
      </c>
      <c r="F198" s="36">
        <f>SUM(E198/D198)*100</f>
        <v>238.28081505400286</v>
      </c>
      <c r="G198" s="26">
        <f>SUM((E198-B198)/B198)</f>
        <v>0.35443037974683544</v>
      </c>
    </row>
    <row r="199" spans="1:7" ht="18.75" customHeight="1">
      <c r="A199" s="3" t="s">
        <v>104</v>
      </c>
      <c r="B199" s="8">
        <f>SUM(B200:B204)</f>
        <v>479</v>
      </c>
      <c r="C199" s="8">
        <f>SUM(C200:C204)</f>
        <v>482</v>
      </c>
      <c r="D199" s="8">
        <f>SUM(D200:D204)</f>
        <v>485.27</v>
      </c>
      <c r="E199" s="36">
        <f>SUM(E200:E204)</f>
        <v>411</v>
      </c>
      <c r="F199" s="36">
        <f>SUM(E199/D199)*100</f>
        <v>84.695118181630846</v>
      </c>
      <c r="G199" s="26">
        <f>SUM((E199-B199)/B199)</f>
        <v>-0.14196242171189979</v>
      </c>
    </row>
    <row r="200" spans="1:7" ht="18.75" customHeight="1">
      <c r="A200" s="1" t="s">
        <v>4</v>
      </c>
      <c r="B200" s="8">
        <v>205</v>
      </c>
      <c r="C200" s="8">
        <v>220</v>
      </c>
      <c r="D200" s="8">
        <v>352.75</v>
      </c>
      <c r="E200" s="36">
        <v>195</v>
      </c>
      <c r="F200" s="36">
        <f>SUM(E200/D200)*100</f>
        <v>55.279943302622257</v>
      </c>
      <c r="G200" s="26">
        <f>SUM((E200-B200)/B200)</f>
        <v>-4.878048780487805E-2</v>
      </c>
    </row>
    <row r="201" spans="1:7" ht="18.75" customHeight="1">
      <c r="A201" s="2" t="s">
        <v>5</v>
      </c>
      <c r="B201" s="8"/>
      <c r="C201" s="8"/>
      <c r="D201" s="8"/>
      <c r="E201" s="36"/>
      <c r="F201" s="36"/>
      <c r="G201" s="26"/>
    </row>
    <row r="202" spans="1:7" ht="18.75" customHeight="1">
      <c r="A202" s="2" t="s">
        <v>6</v>
      </c>
      <c r="B202" s="8"/>
      <c r="C202" s="8"/>
      <c r="D202" s="8"/>
      <c r="E202" s="36"/>
      <c r="F202" s="36"/>
      <c r="G202" s="26"/>
    </row>
    <row r="203" spans="1:7" ht="18.75" customHeight="1">
      <c r="A203" s="2" t="s">
        <v>13</v>
      </c>
      <c r="B203" s="8"/>
      <c r="C203" s="8"/>
      <c r="D203" s="8"/>
      <c r="E203" s="36">
        <v>5</v>
      </c>
      <c r="F203" s="36"/>
      <c r="G203" s="26" t="s">
        <v>1022</v>
      </c>
    </row>
    <row r="204" spans="1:7" ht="18.75" customHeight="1">
      <c r="A204" s="3" t="s">
        <v>105</v>
      </c>
      <c r="B204" s="8">
        <v>274</v>
      </c>
      <c r="C204" s="8">
        <v>262</v>
      </c>
      <c r="D204" s="8">
        <v>132.52000000000001</v>
      </c>
      <c r="E204" s="36">
        <v>211</v>
      </c>
      <c r="F204" s="36">
        <f>SUM(E204/D204)*100</f>
        <v>159.22124962269845</v>
      </c>
      <c r="G204" s="26">
        <f>SUM((E204-B204)/B204)</f>
        <v>-0.22992700729927007</v>
      </c>
    </row>
    <row r="205" spans="1:7" ht="18.75" customHeight="1">
      <c r="A205" s="3" t="s">
        <v>106</v>
      </c>
      <c r="B205" s="8">
        <f>SUM(B206:B212)</f>
        <v>50</v>
      </c>
      <c r="C205" s="8">
        <f>SUM(C206:C212)</f>
        <v>108</v>
      </c>
      <c r="D205" s="8">
        <f>SUM(D206:D212)</f>
        <v>111.54</v>
      </c>
      <c r="E205" s="36">
        <f>SUM(E206:E212)</f>
        <v>135</v>
      </c>
      <c r="F205" s="36">
        <f>SUM(E205/D205)*100</f>
        <v>121.03281334050564</v>
      </c>
      <c r="G205" s="26">
        <f>SUM((E205-B205)/B205)</f>
        <v>1.7</v>
      </c>
    </row>
    <row r="206" spans="1:7" ht="18.75" customHeight="1">
      <c r="A206" s="3" t="s">
        <v>4</v>
      </c>
      <c r="B206" s="8">
        <v>24</v>
      </c>
      <c r="C206" s="8">
        <v>58</v>
      </c>
      <c r="D206" s="8">
        <v>110.54</v>
      </c>
      <c r="E206" s="36">
        <v>81</v>
      </c>
      <c r="F206" s="36">
        <f>SUM(E206/D206)*100</f>
        <v>73.276641939569387</v>
      </c>
      <c r="G206" s="26">
        <f>SUM((E206-B206)/B206)</f>
        <v>2.375</v>
      </c>
    </row>
    <row r="207" spans="1:7" ht="18.75" customHeight="1">
      <c r="A207" s="2" t="s">
        <v>5</v>
      </c>
      <c r="B207" s="8"/>
      <c r="C207" s="8"/>
      <c r="D207" s="8"/>
      <c r="E207" s="36"/>
      <c r="F207" s="36"/>
      <c r="G207" s="26"/>
    </row>
    <row r="208" spans="1:7" ht="18.75" customHeight="1">
      <c r="A208" s="2" t="s">
        <v>6</v>
      </c>
      <c r="B208" s="8"/>
      <c r="C208" s="8"/>
      <c r="D208" s="8"/>
      <c r="E208" s="36">
        <v>12</v>
      </c>
      <c r="F208" s="36"/>
      <c r="G208" s="26" t="s">
        <v>1022</v>
      </c>
    </row>
    <row r="209" spans="1:7" ht="18.75" customHeight="1">
      <c r="A209" s="2" t="s">
        <v>848</v>
      </c>
      <c r="B209" s="8"/>
      <c r="C209" s="8"/>
      <c r="D209" s="8"/>
      <c r="E209" s="36">
        <v>7</v>
      </c>
      <c r="F209" s="36"/>
      <c r="G209" s="26" t="s">
        <v>1022</v>
      </c>
    </row>
    <row r="210" spans="1:7" ht="18.75" customHeight="1">
      <c r="A210" s="2" t="s">
        <v>849</v>
      </c>
      <c r="B210" s="11"/>
      <c r="C210" s="11"/>
      <c r="D210" s="8">
        <v>1</v>
      </c>
      <c r="E210" s="36">
        <v>13</v>
      </c>
      <c r="F210" s="36">
        <f>SUM(E210/D210)*100</f>
        <v>1300</v>
      </c>
      <c r="G210" s="26" t="s">
        <v>1022</v>
      </c>
    </row>
    <row r="211" spans="1:7" ht="18.75" customHeight="1">
      <c r="A211" s="2" t="s">
        <v>13</v>
      </c>
      <c r="B211" s="11"/>
      <c r="C211" s="11"/>
      <c r="D211" s="9"/>
      <c r="E211" s="37"/>
      <c r="F211" s="36"/>
      <c r="G211" s="26"/>
    </row>
    <row r="212" spans="1:7" ht="18.75" customHeight="1">
      <c r="A212" s="3" t="s">
        <v>107</v>
      </c>
      <c r="B212" s="8">
        <v>26</v>
      </c>
      <c r="C212" s="8">
        <v>50</v>
      </c>
      <c r="D212" s="9"/>
      <c r="E212" s="37">
        <v>22</v>
      </c>
      <c r="F212" s="36"/>
      <c r="G212" s="26">
        <f>SUM((E212-B212)/B212)</f>
        <v>-0.15384615384615385</v>
      </c>
    </row>
    <row r="213" spans="1:7" ht="18.75" customHeight="1">
      <c r="A213" s="3" t="s">
        <v>108</v>
      </c>
      <c r="B213" s="8">
        <f>SUM(B214:B218)</f>
        <v>0</v>
      </c>
      <c r="C213" s="8">
        <f>SUM(C214:C218)</f>
        <v>0</v>
      </c>
      <c r="D213" s="8">
        <f>SUM(D214:D218)</f>
        <v>0</v>
      </c>
      <c r="E213" s="36">
        <f>SUM(E214:E218)</f>
        <v>0</v>
      </c>
      <c r="F213" s="36"/>
      <c r="G213" s="26"/>
    </row>
    <row r="214" spans="1:7" ht="18.75" customHeight="1">
      <c r="A214" s="3" t="s">
        <v>4</v>
      </c>
      <c r="B214" s="8"/>
      <c r="C214" s="8"/>
      <c r="D214" s="8"/>
      <c r="E214" s="36"/>
      <c r="F214" s="36"/>
      <c r="G214" s="26"/>
    </row>
    <row r="215" spans="1:7" ht="18.75" customHeight="1">
      <c r="A215" s="1" t="s">
        <v>5</v>
      </c>
      <c r="B215" s="8"/>
      <c r="C215" s="8"/>
      <c r="D215" s="8"/>
      <c r="E215" s="36"/>
      <c r="F215" s="36"/>
      <c r="G215" s="26"/>
    </row>
    <row r="216" spans="1:7" ht="18.75" customHeight="1">
      <c r="A216" s="2" t="s">
        <v>6</v>
      </c>
      <c r="B216" s="8"/>
      <c r="C216" s="8"/>
      <c r="D216" s="10"/>
      <c r="E216" s="38"/>
      <c r="F216" s="36"/>
      <c r="G216" s="26"/>
    </row>
    <row r="217" spans="1:7" ht="18.75" customHeight="1">
      <c r="A217" s="2" t="s">
        <v>13</v>
      </c>
      <c r="B217" s="8"/>
      <c r="C217" s="8"/>
      <c r="D217" s="10"/>
      <c r="E217" s="38"/>
      <c r="F217" s="36"/>
      <c r="G217" s="26"/>
    </row>
    <row r="218" spans="1:7" ht="18.75" customHeight="1">
      <c r="A218" s="2" t="s">
        <v>109</v>
      </c>
      <c r="B218" s="8"/>
      <c r="C218" s="8"/>
      <c r="D218" s="10"/>
      <c r="E218" s="38"/>
      <c r="F218" s="36"/>
      <c r="G218" s="26"/>
    </row>
    <row r="219" spans="1:7" ht="18.75" customHeight="1">
      <c r="A219" s="3" t="s">
        <v>110</v>
      </c>
      <c r="B219" s="10">
        <f>SUM(B220:B224)</f>
        <v>0</v>
      </c>
      <c r="C219" s="10">
        <f>SUM(C220:C224)</f>
        <v>0</v>
      </c>
      <c r="D219" s="10">
        <f>SUM(D220:D224)</f>
        <v>0</v>
      </c>
      <c r="E219" s="38">
        <f>SUM(E220:E224)</f>
        <v>0</v>
      </c>
      <c r="F219" s="36"/>
      <c r="G219" s="26"/>
    </row>
    <row r="220" spans="1:7" ht="18.75" customHeight="1">
      <c r="A220" s="3" t="s">
        <v>4</v>
      </c>
      <c r="B220" s="8"/>
      <c r="C220" s="8"/>
      <c r="D220" s="10"/>
      <c r="E220" s="38"/>
      <c r="F220" s="36"/>
      <c r="G220" s="26"/>
    </row>
    <row r="221" spans="1:7" ht="18.75" customHeight="1">
      <c r="A221" s="3" t="s">
        <v>5</v>
      </c>
      <c r="B221" s="8"/>
      <c r="C221" s="8"/>
      <c r="D221" s="10"/>
      <c r="E221" s="38"/>
      <c r="F221" s="36"/>
      <c r="G221" s="26"/>
    </row>
    <row r="222" spans="1:7" ht="18.75" customHeight="1">
      <c r="A222" s="2" t="s">
        <v>6</v>
      </c>
      <c r="B222" s="8"/>
      <c r="C222" s="8"/>
      <c r="D222" s="10"/>
      <c r="E222" s="38"/>
      <c r="F222" s="36"/>
      <c r="G222" s="26"/>
    </row>
    <row r="223" spans="1:7" ht="18.75" customHeight="1">
      <c r="A223" s="2" t="s">
        <v>13</v>
      </c>
      <c r="B223" s="8"/>
      <c r="C223" s="8"/>
      <c r="D223" s="10"/>
      <c r="E223" s="38"/>
      <c r="F223" s="36"/>
      <c r="G223" s="26"/>
    </row>
    <row r="224" spans="1:7" ht="18.75" customHeight="1">
      <c r="A224" s="2" t="s">
        <v>111</v>
      </c>
      <c r="B224" s="8"/>
      <c r="C224" s="8"/>
      <c r="D224" s="10"/>
      <c r="E224" s="38"/>
      <c r="F224" s="36"/>
      <c r="G224" s="26"/>
    </row>
    <row r="225" spans="1:7" ht="18.75" customHeight="1">
      <c r="A225" s="2" t="s">
        <v>850</v>
      </c>
      <c r="B225" s="10">
        <f>SUM(B226:B230)</f>
        <v>0</v>
      </c>
      <c r="C225" s="10">
        <f>SUM(C226:C230)</f>
        <v>0</v>
      </c>
      <c r="D225" s="10">
        <f>SUM(D226:D230)</f>
        <v>0</v>
      </c>
      <c r="E225" s="38">
        <f>SUM(E226:E230)</f>
        <v>0</v>
      </c>
      <c r="F225" s="36"/>
      <c r="G225" s="26"/>
    </row>
    <row r="226" spans="1:7" ht="18.75" customHeight="1">
      <c r="A226" s="2" t="s">
        <v>833</v>
      </c>
      <c r="B226" s="11"/>
      <c r="C226" s="11"/>
      <c r="D226" s="10"/>
      <c r="E226" s="38"/>
      <c r="F226" s="36"/>
      <c r="G226" s="26"/>
    </row>
    <row r="227" spans="1:7" ht="18.75" customHeight="1">
      <c r="A227" s="2" t="s">
        <v>851</v>
      </c>
      <c r="B227" s="11"/>
      <c r="C227" s="11"/>
      <c r="D227" s="10"/>
      <c r="E227" s="38"/>
      <c r="F227" s="36"/>
      <c r="G227" s="26"/>
    </row>
    <row r="228" spans="1:7" ht="18.75" customHeight="1">
      <c r="A228" s="2" t="s">
        <v>852</v>
      </c>
      <c r="B228" s="11"/>
      <c r="C228" s="11"/>
      <c r="D228" s="10"/>
      <c r="E228" s="38"/>
      <c r="F228" s="36"/>
      <c r="G228" s="26"/>
    </row>
    <row r="229" spans="1:7" ht="18.75" customHeight="1">
      <c r="A229" s="2" t="s">
        <v>846</v>
      </c>
      <c r="B229" s="11"/>
      <c r="C229" s="11"/>
      <c r="D229" s="10"/>
      <c r="E229" s="38"/>
      <c r="F229" s="36"/>
      <c r="G229" s="26"/>
    </row>
    <row r="230" spans="1:7" ht="18.75" customHeight="1">
      <c r="A230" s="2" t="s">
        <v>853</v>
      </c>
      <c r="B230" s="11"/>
      <c r="C230" s="11"/>
      <c r="D230" s="10"/>
      <c r="E230" s="38"/>
      <c r="F230" s="36"/>
      <c r="G230" s="26"/>
    </row>
    <row r="231" spans="1:7" ht="18.75" customHeight="1">
      <c r="A231" s="2" t="s">
        <v>854</v>
      </c>
      <c r="B231" s="10">
        <f>SUM(B232:B247)</f>
        <v>1288</v>
      </c>
      <c r="C231" s="10">
        <f>SUM(C232:C247)</f>
        <v>1060</v>
      </c>
      <c r="D231" s="10">
        <f>SUM(D232:D247)</f>
        <v>1168.94</v>
      </c>
      <c r="E231" s="38">
        <f>SUM(E232:E247)</f>
        <v>1384</v>
      </c>
      <c r="F231" s="36">
        <f>SUM(E231/D231)*100</f>
        <v>118.39786473215048</v>
      </c>
      <c r="G231" s="26">
        <f>SUM((E231-B231)/B231)</f>
        <v>7.4534161490683232E-2</v>
      </c>
    </row>
    <row r="232" spans="1:7" ht="18.75" customHeight="1">
      <c r="A232" s="2" t="s">
        <v>833</v>
      </c>
      <c r="B232" s="8">
        <v>981</v>
      </c>
      <c r="C232" s="8">
        <v>980</v>
      </c>
      <c r="D232" s="8">
        <v>1080</v>
      </c>
      <c r="E232" s="36">
        <v>901</v>
      </c>
      <c r="F232" s="36">
        <f>SUM(E232/D232)*100</f>
        <v>83.425925925925924</v>
      </c>
      <c r="G232" s="26">
        <f>SUM((E232-B232)/B232)</f>
        <v>-8.1549439347604488E-2</v>
      </c>
    </row>
    <row r="233" spans="1:7" ht="18.75" customHeight="1">
      <c r="A233" s="2" t="s">
        <v>851</v>
      </c>
      <c r="B233" s="8"/>
      <c r="C233" s="8"/>
      <c r="D233" s="8"/>
      <c r="E233" s="36"/>
      <c r="F233" s="36"/>
      <c r="G233" s="26"/>
    </row>
    <row r="234" spans="1:7" ht="18.75" customHeight="1">
      <c r="A234" s="2" t="s">
        <v>852</v>
      </c>
      <c r="B234" s="8"/>
      <c r="C234" s="8"/>
      <c r="D234" s="8"/>
      <c r="E234" s="36">
        <v>18</v>
      </c>
      <c r="F234" s="36"/>
      <c r="G234" s="26"/>
    </row>
    <row r="235" spans="1:7" ht="18.75" customHeight="1">
      <c r="A235" s="2" t="s">
        <v>855</v>
      </c>
      <c r="B235" s="8">
        <v>60</v>
      </c>
      <c r="C235" s="8">
        <v>51</v>
      </c>
      <c r="D235" s="8">
        <v>60</v>
      </c>
      <c r="E235" s="36">
        <v>116</v>
      </c>
      <c r="F235" s="36">
        <f>SUM(E235/D235)*100</f>
        <v>193.33333333333334</v>
      </c>
      <c r="G235" s="26">
        <f>SUM((E235-B235)/B235)</f>
        <v>0.93333333333333335</v>
      </c>
    </row>
    <row r="236" spans="1:7" ht="18.75" customHeight="1">
      <c r="A236" s="2" t="s">
        <v>856</v>
      </c>
      <c r="B236" s="8"/>
      <c r="C236" s="8"/>
      <c r="D236" s="8"/>
      <c r="E236" s="36">
        <v>61</v>
      </c>
      <c r="F236" s="36"/>
      <c r="G236" s="26"/>
    </row>
    <row r="237" spans="1:7" ht="18.75" customHeight="1">
      <c r="A237" s="2" t="s">
        <v>857</v>
      </c>
      <c r="B237" s="8"/>
      <c r="C237" s="8"/>
      <c r="D237" s="8"/>
      <c r="E237" s="36">
        <v>12</v>
      </c>
      <c r="F237" s="36"/>
      <c r="G237" s="26"/>
    </row>
    <row r="238" spans="1:7" ht="18.75" customHeight="1">
      <c r="A238" s="2" t="s">
        <v>858</v>
      </c>
      <c r="B238" s="8"/>
      <c r="C238" s="8"/>
      <c r="D238" s="8"/>
      <c r="E238" s="36"/>
      <c r="F238" s="36"/>
      <c r="G238" s="26"/>
    </row>
    <row r="239" spans="1:7" ht="18.75" customHeight="1">
      <c r="A239" s="2" t="s">
        <v>859</v>
      </c>
      <c r="B239" s="8"/>
      <c r="C239" s="8"/>
      <c r="D239" s="8"/>
      <c r="E239" s="36">
        <v>50</v>
      </c>
      <c r="F239" s="36"/>
      <c r="G239" s="26" t="s">
        <v>1022</v>
      </c>
    </row>
    <row r="240" spans="1:7" ht="18.75" customHeight="1">
      <c r="A240" s="2" t="s">
        <v>860</v>
      </c>
      <c r="B240" s="8">
        <v>10</v>
      </c>
      <c r="C240" s="8">
        <v>29</v>
      </c>
      <c r="D240" s="8">
        <v>28.94</v>
      </c>
      <c r="E240" s="36"/>
      <c r="F240" s="36">
        <f>SUM(E240/D240)*100</f>
        <v>0</v>
      </c>
      <c r="G240" s="26">
        <f>SUM((E240-B240)/B240)</f>
        <v>-1</v>
      </c>
    </row>
    <row r="241" spans="1:7" ht="18.75" customHeight="1">
      <c r="A241" s="2" t="s">
        <v>861</v>
      </c>
      <c r="B241" s="8">
        <v>0</v>
      </c>
      <c r="C241" s="8">
        <v>0</v>
      </c>
      <c r="D241" s="8"/>
      <c r="E241" s="36"/>
      <c r="F241" s="36"/>
      <c r="G241" s="26"/>
    </row>
    <row r="242" spans="1:7" ht="18.75" customHeight="1">
      <c r="A242" s="2" t="s">
        <v>862</v>
      </c>
      <c r="B242" s="8"/>
      <c r="C242" s="8"/>
      <c r="D242" s="8"/>
      <c r="E242" s="36">
        <v>18</v>
      </c>
      <c r="F242" s="36"/>
      <c r="G242" s="26" t="s">
        <v>1022</v>
      </c>
    </row>
    <row r="243" spans="1:7" ht="18.75" customHeight="1">
      <c r="A243" s="2" t="s">
        <v>863</v>
      </c>
      <c r="B243" s="11"/>
      <c r="C243" s="11"/>
      <c r="D243" s="8"/>
      <c r="E243" s="36">
        <v>2</v>
      </c>
      <c r="F243" s="36"/>
      <c r="G243" s="26" t="s">
        <v>1022</v>
      </c>
    </row>
    <row r="244" spans="1:7" ht="18.75" customHeight="1">
      <c r="A244" s="2" t="s">
        <v>864</v>
      </c>
      <c r="B244" s="11"/>
      <c r="C244" s="11"/>
      <c r="D244" s="8"/>
      <c r="E244" s="36"/>
      <c r="F244" s="36"/>
      <c r="G244" s="26"/>
    </row>
    <row r="245" spans="1:7" ht="18.75" customHeight="1">
      <c r="A245" s="2" t="s">
        <v>865</v>
      </c>
      <c r="B245" s="11"/>
      <c r="C245" s="11"/>
      <c r="D245" s="8"/>
      <c r="E245" s="36"/>
      <c r="F245" s="36"/>
      <c r="G245" s="26"/>
    </row>
    <row r="246" spans="1:7" ht="18.75" customHeight="1">
      <c r="A246" s="2" t="s">
        <v>846</v>
      </c>
      <c r="B246" s="11"/>
      <c r="C246" s="11"/>
      <c r="D246" s="8"/>
      <c r="E246" s="36"/>
      <c r="F246" s="36"/>
      <c r="G246" s="26"/>
    </row>
    <row r="247" spans="1:7" ht="18.75" customHeight="1">
      <c r="A247" s="2" t="s">
        <v>866</v>
      </c>
      <c r="B247" s="11">
        <v>237</v>
      </c>
      <c r="C247" s="11"/>
      <c r="D247" s="8"/>
      <c r="E247" s="36">
        <v>206</v>
      </c>
      <c r="F247" s="36"/>
      <c r="G247" s="26">
        <f>SUM((E247-B247)/B247)</f>
        <v>-0.13080168776371309</v>
      </c>
    </row>
    <row r="248" spans="1:7" ht="18.75" customHeight="1">
      <c r="A248" s="3" t="s">
        <v>112</v>
      </c>
      <c r="B248" s="8">
        <f>SUM(B249:B250)</f>
        <v>12332</v>
      </c>
      <c r="C248" s="8">
        <f>SUM(C249:C250)</f>
        <v>3855</v>
      </c>
      <c r="D248" s="8">
        <f>SUM(D249:D250)</f>
        <v>3451.34</v>
      </c>
      <c r="E248" s="36">
        <f>SUM(E249:E250)</f>
        <v>18485</v>
      </c>
      <c r="F248" s="36">
        <f>SUM(E248/D248)*100</f>
        <v>535.5890755474685</v>
      </c>
      <c r="G248" s="26">
        <f>SUM((E248-B248)/B248)</f>
        <v>0.4989458319818359</v>
      </c>
    </row>
    <row r="249" spans="1:7" ht="18.75" customHeight="1">
      <c r="A249" s="3" t="s">
        <v>113</v>
      </c>
      <c r="B249" s="8"/>
      <c r="C249" s="8"/>
      <c r="D249" s="8"/>
      <c r="E249" s="36"/>
      <c r="F249" s="36"/>
      <c r="G249" s="26"/>
    </row>
    <row r="250" spans="1:7" ht="18.75" customHeight="1">
      <c r="A250" s="3" t="s">
        <v>867</v>
      </c>
      <c r="B250" s="8">
        <v>12332</v>
      </c>
      <c r="C250" s="8">
        <v>3855</v>
      </c>
      <c r="D250" s="8">
        <v>3451.34</v>
      </c>
      <c r="E250" s="36">
        <v>18485</v>
      </c>
      <c r="F250" s="36">
        <f>SUM(E250/D250)*100</f>
        <v>535.5890755474685</v>
      </c>
      <c r="G250" s="26">
        <f>SUM((E250-B250)/B250)</f>
        <v>0.4989458319818359</v>
      </c>
    </row>
    <row r="251" spans="1:7" ht="18.75" customHeight="1">
      <c r="A251" s="1" t="s">
        <v>114</v>
      </c>
      <c r="B251" s="8">
        <f>SUM(B252:B253)</f>
        <v>0</v>
      </c>
      <c r="C251" s="8">
        <f>SUM(C252:C253)</f>
        <v>0</v>
      </c>
      <c r="D251" s="8">
        <f>SUM(D252:D253)</f>
        <v>0</v>
      </c>
      <c r="E251" s="36">
        <f>SUM(E252:E253)</f>
        <v>0</v>
      </c>
      <c r="F251" s="36"/>
      <c r="G251" s="26"/>
    </row>
    <row r="252" spans="1:7" ht="18.75" customHeight="1">
      <c r="A252" s="2" t="s">
        <v>115</v>
      </c>
      <c r="B252" s="8"/>
      <c r="C252" s="8"/>
      <c r="D252" s="8"/>
      <c r="E252" s="36"/>
      <c r="F252" s="36"/>
      <c r="G252" s="26"/>
    </row>
    <row r="253" spans="1:7" ht="18.75" customHeight="1">
      <c r="A253" s="2" t="s">
        <v>116</v>
      </c>
      <c r="B253" s="8"/>
      <c r="C253" s="8"/>
      <c r="D253" s="8"/>
      <c r="E253" s="36"/>
      <c r="F253" s="36"/>
      <c r="G253" s="26"/>
    </row>
    <row r="254" spans="1:7" ht="18.75" customHeight="1">
      <c r="A254" s="1" t="s">
        <v>117</v>
      </c>
      <c r="B254" s="8">
        <f>SUM(B255+B265)</f>
        <v>389</v>
      </c>
      <c r="C254" s="8">
        <f>SUM(C255+C265)</f>
        <v>69</v>
      </c>
      <c r="D254" s="8">
        <f>SUM(D255+D265)</f>
        <v>70</v>
      </c>
      <c r="E254" s="36">
        <f>SUM(E255+E265)</f>
        <v>232</v>
      </c>
      <c r="F254" s="36">
        <f>SUM(E254/D254)*100</f>
        <v>331.42857142857144</v>
      </c>
      <c r="G254" s="26">
        <f>SUM((E254-B254)/B254)</f>
        <v>-0.40359897172236503</v>
      </c>
    </row>
    <row r="255" spans="1:7" ht="18.75" customHeight="1">
      <c r="A255" s="3" t="s">
        <v>118</v>
      </c>
      <c r="B255" s="8">
        <f>SUM(B256:B264)</f>
        <v>389</v>
      </c>
      <c r="C255" s="8">
        <f>SUM(C256:C264)</f>
        <v>69</v>
      </c>
      <c r="D255" s="8">
        <f>SUM(D256:D264)</f>
        <v>70</v>
      </c>
      <c r="E255" s="36">
        <f>SUM(E256:E264)</f>
        <v>232</v>
      </c>
      <c r="F255" s="36">
        <f>SUM(E255/D255)*100</f>
        <v>331.42857142857144</v>
      </c>
      <c r="G255" s="26">
        <f>SUM((E255-B255)/B255)</f>
        <v>-0.40359897172236503</v>
      </c>
    </row>
    <row r="256" spans="1:7" ht="18.75" customHeight="1">
      <c r="A256" s="3" t="s">
        <v>119</v>
      </c>
      <c r="B256" s="8">
        <v>12</v>
      </c>
      <c r="C256" s="8"/>
      <c r="D256" s="8">
        <v>70</v>
      </c>
      <c r="E256" s="36">
        <v>12</v>
      </c>
      <c r="F256" s="36">
        <f>SUM(E256/D256)*100</f>
        <v>17.142857142857142</v>
      </c>
      <c r="G256" s="26">
        <f>SUM((E256-B256)/B256)</f>
        <v>0</v>
      </c>
    </row>
    <row r="257" spans="1:7" ht="18.75" customHeight="1">
      <c r="A257" s="2" t="s">
        <v>120</v>
      </c>
      <c r="B257" s="8"/>
      <c r="C257" s="8"/>
      <c r="D257" s="8"/>
      <c r="E257" s="36"/>
      <c r="F257" s="36"/>
      <c r="G257" s="26"/>
    </row>
    <row r="258" spans="1:7" ht="18.75" customHeight="1">
      <c r="A258" s="2" t="s">
        <v>121</v>
      </c>
      <c r="B258" s="8">
        <v>377</v>
      </c>
      <c r="C258" s="8">
        <v>69</v>
      </c>
      <c r="D258" s="8"/>
      <c r="E258" s="36">
        <v>182</v>
      </c>
      <c r="F258" s="36"/>
      <c r="G258" s="26">
        <f>SUM((E258-B258)/B258)</f>
        <v>-0.51724137931034486</v>
      </c>
    </row>
    <row r="259" spans="1:7" ht="18.75" customHeight="1">
      <c r="A259" s="2" t="s">
        <v>122</v>
      </c>
      <c r="B259" s="8"/>
      <c r="C259" s="8"/>
      <c r="D259" s="8"/>
      <c r="E259" s="36">
        <v>2</v>
      </c>
      <c r="F259" s="36"/>
      <c r="G259" s="26" t="s">
        <v>1022</v>
      </c>
    </row>
    <row r="260" spans="1:7" ht="18.75" customHeight="1">
      <c r="A260" s="3" t="s">
        <v>123</v>
      </c>
      <c r="B260" s="8"/>
      <c r="C260" s="8"/>
      <c r="D260" s="8"/>
      <c r="E260" s="36">
        <v>3</v>
      </c>
      <c r="F260" s="36"/>
      <c r="G260" s="26" t="s">
        <v>1022</v>
      </c>
    </row>
    <row r="261" spans="1:7" ht="18.75" customHeight="1">
      <c r="A261" s="3" t="s">
        <v>124</v>
      </c>
      <c r="B261" s="8"/>
      <c r="C261" s="8"/>
      <c r="D261" s="8"/>
      <c r="E261" s="36">
        <v>3</v>
      </c>
      <c r="F261" s="36"/>
      <c r="G261" s="26" t="s">
        <v>1022</v>
      </c>
    </row>
    <row r="262" spans="1:7" ht="18.75" customHeight="1">
      <c r="A262" s="3" t="s">
        <v>125</v>
      </c>
      <c r="B262" s="8"/>
      <c r="C262" s="8"/>
      <c r="D262" s="8"/>
      <c r="E262" s="36">
        <v>30</v>
      </c>
      <c r="F262" s="36"/>
      <c r="G262" s="26" t="s">
        <v>1022</v>
      </c>
    </row>
    <row r="263" spans="1:7" ht="18.75" customHeight="1">
      <c r="A263" s="3" t="s">
        <v>868</v>
      </c>
      <c r="B263" s="8"/>
      <c r="C263" s="8"/>
      <c r="D263" s="8"/>
      <c r="E263" s="36"/>
      <c r="F263" s="36"/>
      <c r="G263" s="26"/>
    </row>
    <row r="264" spans="1:7" ht="18.75" customHeight="1">
      <c r="A264" s="3" t="s">
        <v>126</v>
      </c>
      <c r="B264" s="8"/>
      <c r="C264" s="8"/>
      <c r="D264" s="8"/>
      <c r="E264" s="36"/>
      <c r="F264" s="36"/>
      <c r="G264" s="26"/>
    </row>
    <row r="265" spans="1:7" ht="18.75" customHeight="1">
      <c r="A265" s="3" t="s">
        <v>127</v>
      </c>
      <c r="B265" s="8"/>
      <c r="C265" s="8"/>
      <c r="D265" s="8"/>
      <c r="E265" s="36"/>
      <c r="F265" s="36"/>
      <c r="G265" s="26"/>
    </row>
    <row r="266" spans="1:7" ht="18.75" customHeight="1">
      <c r="A266" s="1" t="s">
        <v>128</v>
      </c>
      <c r="B266" s="8">
        <f>B267+B270+B279+B286+B294+B303+B319+B329+B339+B347+B353</f>
        <v>13847</v>
      </c>
      <c r="C266" s="8">
        <f>C267+C270+C279+C286+C294+C303+C319+C329+C339+C347+C353</f>
        <v>7486</v>
      </c>
      <c r="D266" s="8">
        <f>D267+D270+D279+D286+D294+D303+D319+D329+D339+D347+D353</f>
        <v>8207.9999999999982</v>
      </c>
      <c r="E266" s="36">
        <f>E267+E270+E279+E286+E294+E303+E319+E329+E339+E347+E353</f>
        <v>17448</v>
      </c>
      <c r="F266" s="36">
        <f>SUM(E266/D266)*100</f>
        <v>212.57309941520472</v>
      </c>
      <c r="G266" s="26">
        <f>SUM((E266-B266)/B266)</f>
        <v>0.26005632989095112</v>
      </c>
    </row>
    <row r="267" spans="1:7" ht="18.75" customHeight="1">
      <c r="A267" s="2" t="s">
        <v>869</v>
      </c>
      <c r="B267" s="8">
        <f>SUM(B268:B269)</f>
        <v>1153</v>
      </c>
      <c r="C267" s="8">
        <f>SUM(C268:C269)</f>
        <v>397</v>
      </c>
      <c r="D267" s="8">
        <f>SUM(D268:D269)</f>
        <v>787.48</v>
      </c>
      <c r="E267" s="36">
        <f>SUM(E268:E269)</f>
        <v>64</v>
      </c>
      <c r="F267" s="36">
        <f>SUM(E267/D267)*100</f>
        <v>8.1271905318230306</v>
      </c>
      <c r="G267" s="26">
        <f>SUM((E267-B267)/B267)</f>
        <v>-0.94449262792714661</v>
      </c>
    </row>
    <row r="268" spans="1:7" ht="18.75" customHeight="1">
      <c r="A268" s="2" t="s">
        <v>870</v>
      </c>
      <c r="B268" s="8">
        <v>1153</v>
      </c>
      <c r="C268" s="8">
        <v>397</v>
      </c>
      <c r="D268" s="8">
        <v>787.48</v>
      </c>
      <c r="E268" s="36">
        <v>32</v>
      </c>
      <c r="F268" s="36">
        <f>SUM(E268/D268)*100</f>
        <v>4.0635952659115153</v>
      </c>
      <c r="G268" s="26">
        <f>SUM((E268-B268)/B268)</f>
        <v>-0.97224631396357331</v>
      </c>
    </row>
    <row r="269" spans="1:7" ht="18.75" customHeight="1">
      <c r="A269" s="3" t="s">
        <v>871</v>
      </c>
      <c r="B269" s="8"/>
      <c r="C269" s="8"/>
      <c r="D269" s="8"/>
      <c r="E269" s="36">
        <v>32</v>
      </c>
      <c r="F269" s="36"/>
      <c r="G269" s="26" t="s">
        <v>1022</v>
      </c>
    </row>
    <row r="270" spans="1:7" ht="18.75" customHeight="1">
      <c r="A270" s="3" t="s">
        <v>129</v>
      </c>
      <c r="B270" s="8">
        <f>SUM(B271:B278)</f>
        <v>5974</v>
      </c>
      <c r="C270" s="8">
        <f>SUM(C271:C278)</f>
        <v>4755</v>
      </c>
      <c r="D270" s="8">
        <f>SUM(D271:D278)</f>
        <v>5293.73</v>
      </c>
      <c r="E270" s="36">
        <f>SUM(E271:E278)</f>
        <v>6547</v>
      </c>
      <c r="F270" s="36">
        <f>SUM(E270/D270)*100</f>
        <v>123.67461128542637</v>
      </c>
      <c r="G270" s="26">
        <f>SUM((E270-B270)/B270)</f>
        <v>9.5915634415801809E-2</v>
      </c>
    </row>
    <row r="271" spans="1:7" ht="18.75" customHeight="1">
      <c r="A271" s="3" t="s">
        <v>833</v>
      </c>
      <c r="B271" s="8">
        <v>3620</v>
      </c>
      <c r="C271" s="8">
        <v>4755</v>
      </c>
      <c r="D271" s="8">
        <v>5293.73</v>
      </c>
      <c r="E271" s="36">
        <v>4356</v>
      </c>
      <c r="F271" s="36">
        <f>SUM(E271/D271)*100</f>
        <v>82.286025165620472</v>
      </c>
      <c r="G271" s="26">
        <f>SUM((E271-B271)/B271)</f>
        <v>0.20331491712707184</v>
      </c>
    </row>
    <row r="272" spans="1:7" ht="18.75" customHeight="1">
      <c r="A272" s="3" t="s">
        <v>851</v>
      </c>
      <c r="B272" s="8">
        <v>5</v>
      </c>
      <c r="C272" s="8"/>
      <c r="D272" s="8"/>
      <c r="E272" s="36">
        <v>111</v>
      </c>
      <c r="F272" s="36"/>
      <c r="G272" s="26">
        <f>SUM((E272-B272)/B272)</f>
        <v>21.2</v>
      </c>
    </row>
    <row r="273" spans="1:7" ht="18.75" customHeight="1">
      <c r="A273" s="3" t="s">
        <v>852</v>
      </c>
      <c r="B273" s="8"/>
      <c r="C273" s="8"/>
      <c r="D273" s="8"/>
      <c r="E273" s="36">
        <v>19</v>
      </c>
      <c r="F273" s="36"/>
      <c r="G273" s="26" t="s">
        <v>1022</v>
      </c>
    </row>
    <row r="274" spans="1:7" ht="18.75" customHeight="1">
      <c r="A274" s="3" t="s">
        <v>859</v>
      </c>
      <c r="B274" s="8"/>
      <c r="C274" s="8"/>
      <c r="D274" s="8"/>
      <c r="E274" s="36">
        <v>312</v>
      </c>
      <c r="F274" s="36"/>
      <c r="G274" s="26" t="s">
        <v>1022</v>
      </c>
    </row>
    <row r="275" spans="1:7" ht="18.75" customHeight="1">
      <c r="A275" s="3" t="s">
        <v>872</v>
      </c>
      <c r="B275" s="8"/>
      <c r="C275" s="8"/>
      <c r="D275" s="8"/>
      <c r="E275" s="36">
        <v>664</v>
      </c>
      <c r="F275" s="36"/>
      <c r="G275" s="26" t="s">
        <v>1022</v>
      </c>
    </row>
    <row r="276" spans="1:7" ht="18.75" customHeight="1">
      <c r="A276" s="3" t="s">
        <v>873</v>
      </c>
      <c r="B276" s="8">
        <v>2104</v>
      </c>
      <c r="C276" s="8"/>
      <c r="D276" s="8"/>
      <c r="E276" s="36">
        <v>20</v>
      </c>
      <c r="F276" s="36"/>
      <c r="G276" s="26">
        <f>SUM((E276-B276)/B276)</f>
        <v>-0.99049429657794674</v>
      </c>
    </row>
    <row r="277" spans="1:7" ht="18.75" customHeight="1">
      <c r="A277" s="3" t="s">
        <v>846</v>
      </c>
      <c r="B277" s="8"/>
      <c r="C277" s="8"/>
      <c r="D277" s="8"/>
      <c r="E277" s="36">
        <v>38</v>
      </c>
      <c r="F277" s="36"/>
      <c r="G277" s="26" t="s">
        <v>1022</v>
      </c>
    </row>
    <row r="278" spans="1:7" ht="18.75" customHeight="1">
      <c r="A278" s="3" t="s">
        <v>874</v>
      </c>
      <c r="B278" s="8">
        <v>245</v>
      </c>
      <c r="C278" s="8"/>
      <c r="D278" s="8"/>
      <c r="E278" s="36">
        <v>1027</v>
      </c>
      <c r="F278" s="36"/>
      <c r="G278" s="26">
        <f>SUM((E278-B278)/B278)</f>
        <v>3.1918367346938776</v>
      </c>
    </row>
    <row r="279" spans="1:7" ht="18.75" customHeight="1">
      <c r="A279" s="2" t="s">
        <v>130</v>
      </c>
      <c r="B279" s="8">
        <f>SUM(B280:B285)</f>
        <v>0</v>
      </c>
      <c r="C279" s="8">
        <f>SUM(C280:C285)</f>
        <v>0</v>
      </c>
      <c r="D279" s="8">
        <f>SUM(D280:D285)</f>
        <v>0</v>
      </c>
      <c r="E279" s="36">
        <f>SUM(E280:E285)</f>
        <v>0</v>
      </c>
      <c r="F279" s="36"/>
      <c r="G279" s="26"/>
    </row>
    <row r="280" spans="1:7" ht="18.75" customHeight="1">
      <c r="A280" s="2" t="s">
        <v>4</v>
      </c>
      <c r="B280" s="8"/>
      <c r="C280" s="8"/>
      <c r="D280" s="8"/>
      <c r="E280" s="36"/>
      <c r="F280" s="36"/>
      <c r="G280" s="26"/>
    </row>
    <row r="281" spans="1:7" ht="18.75" customHeight="1">
      <c r="A281" s="2" t="s">
        <v>5</v>
      </c>
      <c r="B281" s="8"/>
      <c r="C281" s="8"/>
      <c r="D281" s="8"/>
      <c r="E281" s="36"/>
      <c r="F281" s="36"/>
      <c r="G281" s="26"/>
    </row>
    <row r="282" spans="1:7" ht="18.75" customHeight="1">
      <c r="A282" s="3" t="s">
        <v>6</v>
      </c>
      <c r="B282" s="8"/>
      <c r="C282" s="8"/>
      <c r="D282" s="8"/>
      <c r="E282" s="36"/>
      <c r="F282" s="36"/>
      <c r="G282" s="26"/>
    </row>
    <row r="283" spans="1:7" ht="18.75" customHeight="1">
      <c r="A283" s="3" t="s">
        <v>131</v>
      </c>
      <c r="B283" s="8"/>
      <c r="C283" s="8"/>
      <c r="D283" s="8"/>
      <c r="E283" s="36"/>
      <c r="F283" s="36"/>
      <c r="G283" s="26"/>
    </row>
    <row r="284" spans="1:7" ht="18.75" customHeight="1">
      <c r="A284" s="3" t="s">
        <v>13</v>
      </c>
      <c r="B284" s="8"/>
      <c r="C284" s="8"/>
      <c r="D284" s="8"/>
      <c r="E284" s="36"/>
      <c r="F284" s="36"/>
      <c r="G284" s="26"/>
    </row>
    <row r="285" spans="1:7" ht="18.75" customHeight="1">
      <c r="A285" s="1" t="s">
        <v>132</v>
      </c>
      <c r="B285" s="8"/>
      <c r="C285" s="8"/>
      <c r="D285" s="8"/>
      <c r="E285" s="36"/>
      <c r="F285" s="36"/>
      <c r="G285" s="26"/>
    </row>
    <row r="286" spans="1:7" ht="18.75" customHeight="1">
      <c r="A286" s="2" t="s">
        <v>133</v>
      </c>
      <c r="B286" s="8">
        <f>SUM(B287:B293)</f>
        <v>716</v>
      </c>
      <c r="C286" s="8">
        <f>SUM(C287:C293)</f>
        <v>745</v>
      </c>
      <c r="D286" s="8">
        <f>SUM(D287:D293)</f>
        <v>583.70000000000005</v>
      </c>
      <c r="E286" s="36">
        <f>SUM(E287:E293)</f>
        <v>764</v>
      </c>
      <c r="F286" s="36">
        <f>SUM(E286/D286)*100</f>
        <v>130.88915538804179</v>
      </c>
      <c r="G286" s="26">
        <f>SUM((E286-B286)/B286)</f>
        <v>6.7039106145251395E-2</v>
      </c>
    </row>
    <row r="287" spans="1:7" ht="18.75" customHeight="1">
      <c r="A287" s="2" t="s">
        <v>4</v>
      </c>
      <c r="B287" s="8">
        <v>522</v>
      </c>
      <c r="C287" s="8">
        <v>545</v>
      </c>
      <c r="D287" s="8">
        <v>583.70000000000005</v>
      </c>
      <c r="E287" s="36">
        <v>574</v>
      </c>
      <c r="F287" s="36">
        <f>SUM(E287/D287)*100</f>
        <v>98.33818742504711</v>
      </c>
      <c r="G287" s="26">
        <f>SUM((E287-B287)/B287)</f>
        <v>9.9616858237547887E-2</v>
      </c>
    </row>
    <row r="288" spans="1:7" ht="18.75" customHeight="1">
      <c r="A288" s="2" t="s">
        <v>5</v>
      </c>
      <c r="B288" s="8"/>
      <c r="C288" s="8"/>
      <c r="D288" s="8"/>
      <c r="E288" s="36"/>
      <c r="F288" s="36"/>
      <c r="G288" s="26"/>
    </row>
    <row r="289" spans="1:7" ht="18.75" customHeight="1">
      <c r="A289" s="3" t="s">
        <v>6</v>
      </c>
      <c r="B289" s="8"/>
      <c r="C289" s="8"/>
      <c r="D289" s="8"/>
      <c r="E289" s="36">
        <v>13</v>
      </c>
      <c r="F289" s="36"/>
      <c r="G289" s="26" t="s">
        <v>1022</v>
      </c>
    </row>
    <row r="290" spans="1:7" ht="18.75" customHeight="1">
      <c r="A290" s="3" t="s">
        <v>134</v>
      </c>
      <c r="B290" s="8"/>
      <c r="C290" s="8"/>
      <c r="D290" s="8"/>
      <c r="E290" s="36"/>
      <c r="F290" s="36"/>
      <c r="G290" s="26"/>
    </row>
    <row r="291" spans="1:7" ht="18.75" customHeight="1">
      <c r="A291" s="3" t="s">
        <v>875</v>
      </c>
      <c r="B291" s="8"/>
      <c r="C291" s="8"/>
      <c r="D291" s="8"/>
      <c r="E291" s="36">
        <v>78</v>
      </c>
      <c r="F291" s="36"/>
      <c r="G291" s="26" t="s">
        <v>1022</v>
      </c>
    </row>
    <row r="292" spans="1:7" ht="18.75" customHeight="1">
      <c r="A292" s="3" t="s">
        <v>13</v>
      </c>
      <c r="B292" s="8"/>
      <c r="C292" s="8"/>
      <c r="D292" s="8"/>
      <c r="E292" s="36"/>
      <c r="F292" s="36"/>
      <c r="G292" s="26"/>
    </row>
    <row r="293" spans="1:7" ht="18.75" customHeight="1">
      <c r="A293" s="3" t="s">
        <v>135</v>
      </c>
      <c r="B293" s="8">
        <v>194</v>
      </c>
      <c r="C293" s="8">
        <v>200</v>
      </c>
      <c r="D293" s="8"/>
      <c r="E293" s="36">
        <v>99</v>
      </c>
      <c r="F293" s="36"/>
      <c r="G293" s="26">
        <f>SUM((E293-B293)/B293)</f>
        <v>-0.48969072164948452</v>
      </c>
    </row>
    <row r="294" spans="1:7" ht="18.75" customHeight="1">
      <c r="A294" s="1" t="s">
        <v>136</v>
      </c>
      <c r="B294" s="8">
        <f>SUM(B295:B302)</f>
        <v>1457</v>
      </c>
      <c r="C294" s="8">
        <f>SUM(C295:C302)</f>
        <v>1020</v>
      </c>
      <c r="D294" s="8">
        <f>SUM(D295:D302)</f>
        <v>1055.57</v>
      </c>
      <c r="E294" s="36">
        <f>SUM(E295:E302)</f>
        <v>1423</v>
      </c>
      <c r="F294" s="36">
        <f>SUM(E294/D294)*100</f>
        <v>134.80868156541018</v>
      </c>
      <c r="G294" s="26">
        <f>SUM((E294-B294)/B294)</f>
        <v>-2.3335621139327384E-2</v>
      </c>
    </row>
    <row r="295" spans="1:7" ht="18.75" customHeight="1">
      <c r="A295" s="2" t="s">
        <v>4</v>
      </c>
      <c r="B295" s="8">
        <v>1029</v>
      </c>
      <c r="C295" s="8">
        <v>720</v>
      </c>
      <c r="D295" s="8">
        <v>1055.57</v>
      </c>
      <c r="E295" s="36">
        <v>958</v>
      </c>
      <c r="F295" s="36">
        <f>SUM(E295/D295)*100</f>
        <v>90.756652803698472</v>
      </c>
      <c r="G295" s="26">
        <f>SUM((E295-B295)/B295)</f>
        <v>-6.8999028182701649E-2</v>
      </c>
    </row>
    <row r="296" spans="1:7" ht="18.75" customHeight="1">
      <c r="A296" s="2" t="s">
        <v>851</v>
      </c>
      <c r="B296" s="8"/>
      <c r="C296" s="8"/>
      <c r="D296" s="8"/>
      <c r="E296" s="36">
        <v>27</v>
      </c>
      <c r="F296" s="36"/>
      <c r="G296" s="26" t="s">
        <v>1022</v>
      </c>
    </row>
    <row r="297" spans="1:7" ht="18.75" customHeight="1">
      <c r="A297" s="2" t="s">
        <v>6</v>
      </c>
      <c r="B297" s="8"/>
      <c r="C297" s="8"/>
      <c r="D297" s="8"/>
      <c r="E297" s="36"/>
      <c r="F297" s="36"/>
      <c r="G297" s="26"/>
    </row>
    <row r="298" spans="1:7" ht="18.75" customHeight="1">
      <c r="A298" s="3" t="s">
        <v>137</v>
      </c>
      <c r="B298" s="8">
        <v>7</v>
      </c>
      <c r="C298" s="8"/>
      <c r="D298" s="8"/>
      <c r="E298" s="36">
        <v>14</v>
      </c>
      <c r="F298" s="36"/>
      <c r="G298" s="26" t="s">
        <v>1022</v>
      </c>
    </row>
    <row r="299" spans="1:7" ht="18.75" customHeight="1">
      <c r="A299" s="3" t="s">
        <v>138</v>
      </c>
      <c r="B299" s="8">
        <v>3</v>
      </c>
      <c r="C299" s="8"/>
      <c r="D299" s="8"/>
      <c r="E299" s="36">
        <v>88</v>
      </c>
      <c r="F299" s="36"/>
      <c r="G299" s="26" t="s">
        <v>1022</v>
      </c>
    </row>
    <row r="300" spans="1:7" ht="18.75" customHeight="1">
      <c r="A300" s="3" t="s">
        <v>139</v>
      </c>
      <c r="B300" s="8">
        <v>94</v>
      </c>
      <c r="C300" s="8"/>
      <c r="D300" s="8"/>
      <c r="E300" s="36">
        <v>25</v>
      </c>
      <c r="F300" s="36"/>
      <c r="G300" s="26" t="s">
        <v>1022</v>
      </c>
    </row>
    <row r="301" spans="1:7" ht="18.75" customHeight="1">
      <c r="A301" s="2" t="s">
        <v>13</v>
      </c>
      <c r="B301" s="8"/>
      <c r="C301" s="8"/>
      <c r="D301" s="8"/>
      <c r="E301" s="36"/>
      <c r="F301" s="36"/>
      <c r="G301" s="26"/>
    </row>
    <row r="302" spans="1:7" ht="18.75" customHeight="1">
      <c r="A302" s="2" t="s">
        <v>140</v>
      </c>
      <c r="B302" s="8">
        <v>324</v>
      </c>
      <c r="C302" s="8">
        <v>300</v>
      </c>
      <c r="D302" s="8"/>
      <c r="E302" s="36">
        <v>311</v>
      </c>
      <c r="F302" s="36"/>
      <c r="G302" s="26">
        <f>SUM((E302-B302)/B302)</f>
        <v>-4.0123456790123455E-2</v>
      </c>
    </row>
    <row r="303" spans="1:7" ht="18.75" customHeight="1">
      <c r="A303" s="2" t="s">
        <v>141</v>
      </c>
      <c r="B303" s="8">
        <f>SUM(B304:B318)</f>
        <v>478</v>
      </c>
      <c r="C303" s="8">
        <f>SUM(C304:C318)</f>
        <v>569</v>
      </c>
      <c r="D303" s="8">
        <f>SUM(D304:D318)</f>
        <v>487.52</v>
      </c>
      <c r="E303" s="36">
        <f>SUM(E304:E318)</f>
        <v>652</v>
      </c>
      <c r="F303" s="36">
        <f>SUM(E303/D303)*100</f>
        <v>133.73810305218248</v>
      </c>
      <c r="G303" s="26">
        <f>SUM((E303-B303)/B303)</f>
        <v>0.36401673640167365</v>
      </c>
    </row>
    <row r="304" spans="1:7" ht="18.75" customHeight="1">
      <c r="A304" s="3" t="s">
        <v>4</v>
      </c>
      <c r="B304" s="8">
        <v>384</v>
      </c>
      <c r="C304" s="8">
        <v>309</v>
      </c>
      <c r="D304" s="8">
        <v>277.52</v>
      </c>
      <c r="E304" s="36">
        <v>345</v>
      </c>
      <c r="F304" s="36">
        <f>SUM(E304/D304)*100</f>
        <v>124.315364658403</v>
      </c>
      <c r="G304" s="26">
        <f>SUM((E304-B304)/B304)</f>
        <v>-0.1015625</v>
      </c>
    </row>
    <row r="305" spans="1:7" ht="18.75" customHeight="1">
      <c r="A305" s="3" t="s">
        <v>5</v>
      </c>
      <c r="B305" s="8"/>
      <c r="C305" s="8"/>
      <c r="D305" s="8"/>
      <c r="E305" s="36">
        <v>65</v>
      </c>
      <c r="F305" s="36"/>
      <c r="G305" s="26" t="s">
        <v>1022</v>
      </c>
    </row>
    <row r="306" spans="1:7" ht="18.75" customHeight="1">
      <c r="A306" s="3" t="s">
        <v>6</v>
      </c>
      <c r="B306" s="8"/>
      <c r="C306" s="8"/>
      <c r="D306" s="8"/>
      <c r="E306" s="36"/>
      <c r="F306" s="36"/>
      <c r="G306" s="26"/>
    </row>
    <row r="307" spans="1:7" ht="18.75" customHeight="1">
      <c r="A307" s="1" t="s">
        <v>142</v>
      </c>
      <c r="B307" s="8">
        <v>18</v>
      </c>
      <c r="C307" s="8">
        <v>10</v>
      </c>
      <c r="D307" s="8">
        <v>10</v>
      </c>
      <c r="E307" s="36">
        <v>110</v>
      </c>
      <c r="F307" s="36">
        <f>SUM(E307/D307)*100</f>
        <v>1100</v>
      </c>
      <c r="G307" s="26">
        <f>SUM((E307-B307)/B307)</f>
        <v>5.1111111111111107</v>
      </c>
    </row>
    <row r="308" spans="1:7" ht="18.75" customHeight="1">
      <c r="A308" s="2" t="s">
        <v>143</v>
      </c>
      <c r="B308" s="8">
        <v>7</v>
      </c>
      <c r="C308" s="8"/>
      <c r="D308" s="8"/>
      <c r="E308" s="36">
        <v>3</v>
      </c>
      <c r="F308" s="36"/>
      <c r="G308" s="26">
        <f>SUM((E308-B308)/B308)</f>
        <v>-0.5714285714285714</v>
      </c>
    </row>
    <row r="309" spans="1:7" ht="18.75" customHeight="1">
      <c r="A309" s="2" t="s">
        <v>144</v>
      </c>
      <c r="B309" s="8"/>
      <c r="C309" s="8"/>
      <c r="D309" s="8"/>
      <c r="E309" s="36"/>
      <c r="F309" s="36"/>
      <c r="G309" s="26"/>
    </row>
    <row r="310" spans="1:7" ht="18.75" customHeight="1">
      <c r="A310" s="2" t="s">
        <v>145</v>
      </c>
      <c r="B310" s="8">
        <v>17</v>
      </c>
      <c r="C310" s="8"/>
      <c r="D310" s="8"/>
      <c r="E310" s="36">
        <v>28</v>
      </c>
      <c r="F310" s="36"/>
      <c r="G310" s="26">
        <f>SUM((E310-B310)/B310)</f>
        <v>0.6470588235294118</v>
      </c>
    </row>
    <row r="311" spans="1:7" ht="18.75" customHeight="1">
      <c r="A311" s="3" t="s">
        <v>876</v>
      </c>
      <c r="B311" s="8"/>
      <c r="C311" s="8"/>
      <c r="D311" s="8"/>
      <c r="E311" s="36"/>
      <c r="F311" s="36"/>
      <c r="G311" s="26"/>
    </row>
    <row r="312" spans="1:7" ht="18.75" customHeight="1">
      <c r="A312" s="3" t="s">
        <v>146</v>
      </c>
      <c r="B312" s="8"/>
      <c r="C312" s="8"/>
      <c r="D312" s="8"/>
      <c r="E312" s="36"/>
      <c r="F312" s="36"/>
      <c r="G312" s="26"/>
    </row>
    <row r="313" spans="1:7" ht="18.75" customHeight="1">
      <c r="A313" s="3" t="s">
        <v>147</v>
      </c>
      <c r="B313" s="8">
        <v>32</v>
      </c>
      <c r="C313" s="8">
        <v>50</v>
      </c>
      <c r="D313" s="8"/>
      <c r="E313" s="36">
        <v>39</v>
      </c>
      <c r="F313" s="36"/>
      <c r="G313" s="26">
        <f>SUM((E313-B313)/B313)</f>
        <v>0.21875</v>
      </c>
    </row>
    <row r="314" spans="1:7" ht="18.75" customHeight="1">
      <c r="A314" s="3" t="s">
        <v>148</v>
      </c>
      <c r="B314" s="8"/>
      <c r="C314" s="8"/>
      <c r="D314" s="8"/>
      <c r="E314" s="36"/>
      <c r="F314" s="36"/>
      <c r="G314" s="26"/>
    </row>
    <row r="315" spans="1:7" ht="18.75" customHeight="1">
      <c r="A315" s="3" t="s">
        <v>877</v>
      </c>
      <c r="B315" s="8"/>
      <c r="C315" s="8"/>
      <c r="D315" s="8"/>
      <c r="E315" s="36">
        <v>23</v>
      </c>
      <c r="F315" s="36"/>
      <c r="G315" s="26" t="s">
        <v>1022</v>
      </c>
    </row>
    <row r="316" spans="1:7" ht="18.75" customHeight="1">
      <c r="A316" s="3" t="s">
        <v>859</v>
      </c>
      <c r="B316" s="11"/>
      <c r="C316" s="11"/>
      <c r="D316" s="8"/>
      <c r="E316" s="36"/>
      <c r="F316" s="36"/>
      <c r="G316" s="26"/>
    </row>
    <row r="317" spans="1:7" ht="18.75" customHeight="1">
      <c r="A317" s="3" t="s">
        <v>13</v>
      </c>
      <c r="B317" s="11"/>
      <c r="C317" s="11"/>
      <c r="D317" s="8"/>
      <c r="E317" s="36"/>
      <c r="F317" s="36"/>
      <c r="G317" s="26"/>
    </row>
    <row r="318" spans="1:7" ht="18.75" customHeight="1">
      <c r="A318" s="2" t="s">
        <v>149</v>
      </c>
      <c r="B318" s="8">
        <v>20</v>
      </c>
      <c r="C318" s="8">
        <v>200</v>
      </c>
      <c r="D318" s="8">
        <v>200</v>
      </c>
      <c r="E318" s="36">
        <v>39</v>
      </c>
      <c r="F318" s="36">
        <f>SUM(E318/D318)*100</f>
        <v>19.5</v>
      </c>
      <c r="G318" s="26">
        <f>SUM((E318-B318)/B318)</f>
        <v>0.95</v>
      </c>
    </row>
    <row r="319" spans="1:7" ht="18.75" customHeight="1">
      <c r="A319" s="2" t="s">
        <v>150</v>
      </c>
      <c r="B319" s="8">
        <f>SUM(B320:B328)</f>
        <v>0</v>
      </c>
      <c r="C319" s="8">
        <f>SUM(C320:C328)</f>
        <v>0</v>
      </c>
      <c r="D319" s="8">
        <f>SUM(D320:D328)</f>
        <v>0</v>
      </c>
      <c r="E319" s="36">
        <f>SUM(E320:E328)</f>
        <v>248</v>
      </c>
      <c r="F319" s="36"/>
      <c r="G319" s="26" t="s">
        <v>1022</v>
      </c>
    </row>
    <row r="320" spans="1:7" ht="18.75" customHeight="1">
      <c r="A320" s="2" t="s">
        <v>4</v>
      </c>
      <c r="B320" s="8"/>
      <c r="C320" s="8"/>
      <c r="D320" s="8"/>
      <c r="E320" s="36"/>
      <c r="F320" s="36"/>
      <c r="G320" s="26"/>
    </row>
    <row r="321" spans="1:7" ht="18.75" customHeight="1">
      <c r="A321" s="3" t="s">
        <v>5</v>
      </c>
      <c r="B321" s="8"/>
      <c r="C321" s="8"/>
      <c r="D321" s="8"/>
      <c r="E321" s="36"/>
      <c r="F321" s="36"/>
      <c r="G321" s="26"/>
    </row>
    <row r="322" spans="1:7" ht="18.75" customHeight="1">
      <c r="A322" s="3" t="s">
        <v>6</v>
      </c>
      <c r="B322" s="8"/>
      <c r="C322" s="8"/>
      <c r="D322" s="8"/>
      <c r="E322" s="36"/>
      <c r="F322" s="36"/>
      <c r="G322" s="26"/>
    </row>
    <row r="323" spans="1:7" ht="18.75" customHeight="1">
      <c r="A323" s="3" t="s">
        <v>151</v>
      </c>
      <c r="B323" s="8"/>
      <c r="C323" s="8"/>
      <c r="D323" s="8"/>
      <c r="E323" s="36"/>
      <c r="F323" s="36"/>
      <c r="G323" s="26"/>
    </row>
    <row r="324" spans="1:7" ht="18.75" customHeight="1">
      <c r="A324" s="1" t="s">
        <v>152</v>
      </c>
      <c r="B324" s="8"/>
      <c r="C324" s="8"/>
      <c r="D324" s="8"/>
      <c r="E324" s="36"/>
      <c r="F324" s="36"/>
      <c r="G324" s="26"/>
    </row>
    <row r="325" spans="1:7" ht="18.75" customHeight="1">
      <c r="A325" s="2" t="s">
        <v>153</v>
      </c>
      <c r="B325" s="8"/>
      <c r="C325" s="8"/>
      <c r="D325" s="8"/>
      <c r="E325" s="36">
        <v>248</v>
      </c>
      <c r="F325" s="36"/>
      <c r="G325" s="26" t="s">
        <v>1022</v>
      </c>
    </row>
    <row r="326" spans="1:7" ht="18.75" customHeight="1">
      <c r="A326" s="2" t="s">
        <v>859</v>
      </c>
      <c r="B326" s="8"/>
      <c r="C326" s="8"/>
      <c r="D326" s="8"/>
      <c r="E326" s="36"/>
      <c r="F326" s="36"/>
      <c r="G326" s="26"/>
    </row>
    <row r="327" spans="1:7" ht="18.75" customHeight="1">
      <c r="A327" s="2" t="s">
        <v>13</v>
      </c>
      <c r="B327" s="8"/>
      <c r="C327" s="8"/>
      <c r="D327" s="8"/>
      <c r="E327" s="36"/>
      <c r="F327" s="36"/>
      <c r="G327" s="26"/>
    </row>
    <row r="328" spans="1:7" ht="18.75" customHeight="1">
      <c r="A328" s="2" t="s">
        <v>154</v>
      </c>
      <c r="B328" s="11"/>
      <c r="C328" s="11"/>
      <c r="D328" s="8"/>
      <c r="E328" s="36"/>
      <c r="F328" s="36"/>
      <c r="G328" s="26"/>
    </row>
    <row r="329" spans="1:7" ht="18.75" customHeight="1">
      <c r="A329" s="3" t="s">
        <v>155</v>
      </c>
      <c r="B329" s="8">
        <f>SUM(B330:B338)</f>
        <v>0</v>
      </c>
      <c r="C329" s="8">
        <f>SUM(C330:C338)</f>
        <v>0</v>
      </c>
      <c r="D329" s="8">
        <f>SUM(D330:D338)</f>
        <v>0</v>
      </c>
      <c r="E329" s="36">
        <f>SUM(E330:E338)</f>
        <v>0</v>
      </c>
      <c r="F329" s="36"/>
      <c r="G329" s="26"/>
    </row>
    <row r="330" spans="1:7" ht="18.75" customHeight="1">
      <c r="A330" s="3" t="s">
        <v>4</v>
      </c>
      <c r="B330" s="8"/>
      <c r="C330" s="8"/>
      <c r="D330" s="8"/>
      <c r="E330" s="36"/>
      <c r="F330" s="36"/>
      <c r="G330" s="26"/>
    </row>
    <row r="331" spans="1:7" ht="18.75" customHeight="1">
      <c r="A331" s="3" t="s">
        <v>5</v>
      </c>
      <c r="B331" s="8"/>
      <c r="C331" s="8"/>
      <c r="D331" s="8"/>
      <c r="E331" s="36"/>
      <c r="F331" s="36"/>
      <c r="G331" s="26"/>
    </row>
    <row r="332" spans="1:7" ht="18.75" customHeight="1">
      <c r="A332" s="2" t="s">
        <v>6</v>
      </c>
      <c r="B332" s="8"/>
      <c r="C332" s="8"/>
      <c r="D332" s="8"/>
      <c r="E332" s="36"/>
      <c r="F332" s="36"/>
      <c r="G332" s="26"/>
    </row>
    <row r="333" spans="1:7" ht="18.75" customHeight="1">
      <c r="A333" s="2" t="s">
        <v>156</v>
      </c>
      <c r="B333" s="8"/>
      <c r="C333" s="8"/>
      <c r="D333" s="8"/>
      <c r="E333" s="36"/>
      <c r="F333" s="36"/>
      <c r="G333" s="26"/>
    </row>
    <row r="334" spans="1:7" ht="18.75" customHeight="1">
      <c r="A334" s="2" t="s">
        <v>157</v>
      </c>
      <c r="B334" s="8"/>
      <c r="C334" s="8"/>
      <c r="D334" s="8"/>
      <c r="E334" s="36"/>
      <c r="F334" s="36"/>
      <c r="G334" s="26"/>
    </row>
    <row r="335" spans="1:7" ht="18.75" customHeight="1">
      <c r="A335" s="3" t="s">
        <v>158</v>
      </c>
      <c r="B335" s="8"/>
      <c r="C335" s="8"/>
      <c r="D335" s="8"/>
      <c r="E335" s="36"/>
      <c r="F335" s="36"/>
      <c r="G335" s="26"/>
    </row>
    <row r="336" spans="1:7" ht="18.75" customHeight="1">
      <c r="A336" s="3" t="s">
        <v>859</v>
      </c>
      <c r="B336" s="8"/>
      <c r="C336" s="8"/>
      <c r="D336" s="8"/>
      <c r="E336" s="36"/>
      <c r="F336" s="36"/>
      <c r="G336" s="26"/>
    </row>
    <row r="337" spans="1:7" ht="18.75" customHeight="1">
      <c r="A337" s="3" t="s">
        <v>13</v>
      </c>
      <c r="B337" s="8"/>
      <c r="C337" s="8"/>
      <c r="D337" s="8"/>
      <c r="E337" s="36"/>
      <c r="F337" s="36"/>
      <c r="G337" s="26"/>
    </row>
    <row r="338" spans="1:7" ht="18.75" customHeight="1">
      <c r="A338" s="3" t="s">
        <v>159</v>
      </c>
      <c r="B338" s="11"/>
      <c r="C338" s="11"/>
      <c r="D338" s="8"/>
      <c r="E338" s="36"/>
      <c r="F338" s="36"/>
      <c r="G338" s="26"/>
    </row>
    <row r="339" spans="1:7" ht="18.75" customHeight="1">
      <c r="A339" s="1" t="s">
        <v>160</v>
      </c>
      <c r="B339" s="8">
        <f>SUM(B340:B346)</f>
        <v>0</v>
      </c>
      <c r="C339" s="8">
        <f>SUM(C340:C346)</f>
        <v>0</v>
      </c>
      <c r="D339" s="8">
        <f>SUM(D340:D346)</f>
        <v>0</v>
      </c>
      <c r="E339" s="36">
        <f>SUM(E340:E346)</f>
        <v>0</v>
      </c>
      <c r="F339" s="36"/>
      <c r="G339" s="26"/>
    </row>
    <row r="340" spans="1:7" ht="18.75" customHeight="1">
      <c r="A340" s="2" t="s">
        <v>4</v>
      </c>
      <c r="B340" s="8"/>
      <c r="C340" s="8"/>
      <c r="D340" s="8"/>
      <c r="E340" s="36"/>
      <c r="F340" s="36"/>
      <c r="G340" s="26"/>
    </row>
    <row r="341" spans="1:7" ht="18.75" customHeight="1">
      <c r="A341" s="2" t="s">
        <v>5</v>
      </c>
      <c r="B341" s="8"/>
      <c r="C341" s="8"/>
      <c r="D341" s="8"/>
      <c r="E341" s="36"/>
      <c r="F341" s="36"/>
      <c r="G341" s="26"/>
    </row>
    <row r="342" spans="1:7" ht="18.75" customHeight="1">
      <c r="A342" s="2" t="s">
        <v>852</v>
      </c>
      <c r="B342" s="8"/>
      <c r="C342" s="8"/>
      <c r="D342" s="8"/>
      <c r="E342" s="36"/>
      <c r="F342" s="36"/>
      <c r="G342" s="26"/>
    </row>
    <row r="343" spans="1:7" ht="18.75" customHeight="1">
      <c r="A343" s="3" t="s">
        <v>161</v>
      </c>
      <c r="B343" s="8"/>
      <c r="C343" s="8"/>
      <c r="D343" s="8"/>
      <c r="E343" s="36"/>
      <c r="F343" s="36"/>
      <c r="G343" s="26"/>
    </row>
    <row r="344" spans="1:7" ht="18.75" customHeight="1">
      <c r="A344" s="3" t="s">
        <v>162</v>
      </c>
      <c r="B344" s="8"/>
      <c r="C344" s="8"/>
      <c r="D344" s="8"/>
      <c r="E344" s="36"/>
      <c r="F344" s="36"/>
      <c r="G344" s="26"/>
    </row>
    <row r="345" spans="1:7" ht="18.75" customHeight="1">
      <c r="A345" s="3" t="s">
        <v>13</v>
      </c>
      <c r="B345" s="8"/>
      <c r="C345" s="8"/>
      <c r="D345" s="8"/>
      <c r="E345" s="36"/>
      <c r="F345" s="36"/>
      <c r="G345" s="26"/>
    </row>
    <row r="346" spans="1:7" ht="18.75" customHeight="1">
      <c r="A346" s="2" t="s">
        <v>163</v>
      </c>
      <c r="B346" s="8"/>
      <c r="C346" s="8"/>
      <c r="D346" s="8"/>
      <c r="E346" s="36"/>
      <c r="F346" s="36"/>
      <c r="G346" s="26"/>
    </row>
    <row r="347" spans="1:7" ht="18.75" customHeight="1">
      <c r="A347" s="2" t="s">
        <v>164</v>
      </c>
      <c r="B347" s="8">
        <f>SUM(B348:B352)</f>
        <v>0</v>
      </c>
      <c r="C347" s="8">
        <f>SUM(C348:C352)</f>
        <v>0</v>
      </c>
      <c r="D347" s="8">
        <f>SUM(D348:D352)</f>
        <v>0</v>
      </c>
      <c r="E347" s="36">
        <f>SUM(E348:E352)</f>
        <v>0</v>
      </c>
      <c r="F347" s="36"/>
      <c r="G347" s="26"/>
    </row>
    <row r="348" spans="1:7" ht="18.75" customHeight="1">
      <c r="A348" s="2" t="s">
        <v>4</v>
      </c>
      <c r="B348" s="8"/>
      <c r="C348" s="8"/>
      <c r="D348" s="8"/>
      <c r="E348" s="36"/>
      <c r="F348" s="36"/>
      <c r="G348" s="26"/>
    </row>
    <row r="349" spans="1:7" ht="18.75" customHeight="1">
      <c r="A349" s="3" t="s">
        <v>5</v>
      </c>
      <c r="B349" s="8"/>
      <c r="C349" s="8"/>
      <c r="D349" s="8"/>
      <c r="E349" s="36"/>
      <c r="F349" s="36"/>
      <c r="G349" s="26"/>
    </row>
    <row r="350" spans="1:7" ht="18.75" customHeight="1">
      <c r="A350" s="2" t="s">
        <v>859</v>
      </c>
      <c r="B350" s="8"/>
      <c r="C350" s="8"/>
      <c r="D350" s="8"/>
      <c r="E350" s="36"/>
      <c r="F350" s="36"/>
      <c r="G350" s="26"/>
    </row>
    <row r="351" spans="1:7" ht="18.75" customHeight="1">
      <c r="A351" s="3" t="s">
        <v>878</v>
      </c>
      <c r="B351" s="8"/>
      <c r="C351" s="8"/>
      <c r="D351" s="8"/>
      <c r="E351" s="36"/>
      <c r="F351" s="36"/>
      <c r="G351" s="26"/>
    </row>
    <row r="352" spans="1:7" ht="18.75" customHeight="1">
      <c r="A352" s="2" t="s">
        <v>165</v>
      </c>
      <c r="B352" s="8"/>
      <c r="C352" s="8"/>
      <c r="D352" s="8"/>
      <c r="E352" s="36"/>
      <c r="F352" s="36"/>
      <c r="G352" s="26"/>
    </row>
    <row r="353" spans="1:7" ht="18.75" customHeight="1">
      <c r="A353" s="2" t="s">
        <v>879</v>
      </c>
      <c r="B353" s="8">
        <f>B354</f>
        <v>4069</v>
      </c>
      <c r="C353" s="8">
        <f>C354</f>
        <v>0</v>
      </c>
      <c r="D353" s="8">
        <f>D354</f>
        <v>0</v>
      </c>
      <c r="E353" s="36">
        <v>7750</v>
      </c>
      <c r="F353" s="36"/>
      <c r="G353" s="26">
        <f>SUM((E353-B353)/B353)</f>
        <v>0.90464487589088227</v>
      </c>
    </row>
    <row r="354" spans="1:7" ht="18.75" customHeight="1">
      <c r="A354" s="2" t="s">
        <v>880</v>
      </c>
      <c r="B354" s="8">
        <v>4069</v>
      </c>
      <c r="C354" s="8"/>
      <c r="D354" s="8"/>
      <c r="E354" s="36"/>
      <c r="F354" s="36"/>
      <c r="G354" s="26">
        <f>SUM((E354-B354)/B354)</f>
        <v>-1</v>
      </c>
    </row>
    <row r="355" spans="1:7" ht="18.75" customHeight="1">
      <c r="A355" s="1" t="s">
        <v>166</v>
      </c>
      <c r="B355" s="8">
        <f>B356+B361+B370+B377+B383+B387+B391+B395+B401+B408</f>
        <v>39491</v>
      </c>
      <c r="C355" s="8">
        <f>C356+C361+C370+C377+C383+C387+C391+C395+C401+C408</f>
        <v>25687</v>
      </c>
      <c r="D355" s="8">
        <f>D356+D361+D370+D377+D383+D387+D391+D395+D401+D408</f>
        <v>22429.999999999996</v>
      </c>
      <c r="E355" s="36">
        <f>E356+E361+E370+E377+E383+E387+E391+E395+E401+E408</f>
        <v>45630</v>
      </c>
      <c r="F355" s="36">
        <f>SUM(E355/D355)*100</f>
        <v>203.43290236290684</v>
      </c>
      <c r="G355" s="26">
        <f>SUM((E355-B355)/B355)</f>
        <v>0.15545314122205059</v>
      </c>
    </row>
    <row r="356" spans="1:7" ht="18.75" customHeight="1">
      <c r="A356" s="3" t="s">
        <v>167</v>
      </c>
      <c r="B356" s="8">
        <f>SUM(B357:B360)</f>
        <v>525</v>
      </c>
      <c r="C356" s="8">
        <f>SUM(C357:C360)</f>
        <v>308</v>
      </c>
      <c r="D356" s="8">
        <f>SUM(D357:D360)</f>
        <v>324.26</v>
      </c>
      <c r="E356" s="36">
        <v>394</v>
      </c>
      <c r="F356" s="36">
        <f>SUM(E356/D356)*100</f>
        <v>121.50743230740764</v>
      </c>
      <c r="G356" s="26">
        <f>SUM((E356-B356)/B356)</f>
        <v>-0.24952380952380954</v>
      </c>
    </row>
    <row r="357" spans="1:7" ht="18.75" customHeight="1">
      <c r="A357" s="2" t="s">
        <v>4</v>
      </c>
      <c r="B357" s="8">
        <v>470</v>
      </c>
      <c r="C357" s="8">
        <v>300</v>
      </c>
      <c r="D357" s="8">
        <v>324.26</v>
      </c>
      <c r="E357" s="36">
        <v>345</v>
      </c>
      <c r="F357" s="36">
        <f>SUM(E357/D357)*100</f>
        <v>106.39610189354222</v>
      </c>
      <c r="G357" s="26">
        <f>SUM((E357-B357)/B357)</f>
        <v>-0.26595744680851063</v>
      </c>
    </row>
    <row r="358" spans="1:7" ht="18.75" customHeight="1">
      <c r="A358" s="2" t="s">
        <v>5</v>
      </c>
      <c r="B358" s="8"/>
      <c r="C358" s="8"/>
      <c r="D358" s="8"/>
      <c r="E358" s="36"/>
      <c r="F358" s="36"/>
      <c r="G358" s="26"/>
    </row>
    <row r="359" spans="1:7" ht="18.75" customHeight="1">
      <c r="A359" s="2" t="s">
        <v>6</v>
      </c>
      <c r="B359" s="8"/>
      <c r="C359" s="8"/>
      <c r="D359" s="8"/>
      <c r="E359" s="36"/>
      <c r="F359" s="36"/>
      <c r="G359" s="26"/>
    </row>
    <row r="360" spans="1:7" ht="18.75" customHeight="1">
      <c r="A360" s="3" t="s">
        <v>168</v>
      </c>
      <c r="B360" s="8">
        <v>55</v>
      </c>
      <c r="C360" s="8">
        <v>8</v>
      </c>
      <c r="D360" s="8"/>
      <c r="E360" s="36"/>
      <c r="F360" s="36"/>
      <c r="G360" s="26">
        <f t="shared" ref="G360:G365" si="1">SUM((E360-B360)/B360)</f>
        <v>-1</v>
      </c>
    </row>
    <row r="361" spans="1:7" ht="18.75" customHeight="1">
      <c r="A361" s="2" t="s">
        <v>169</v>
      </c>
      <c r="B361" s="8">
        <f>SUM(B362:B369)</f>
        <v>21662</v>
      </c>
      <c r="C361" s="8">
        <f>SUM(C362:C369)</f>
        <v>22080</v>
      </c>
      <c r="D361" s="8">
        <f>SUM(D362:D369)</f>
        <v>18912.879999999997</v>
      </c>
      <c r="E361" s="36">
        <f>SUM(E362:E369)</f>
        <v>36734</v>
      </c>
      <c r="F361" s="36">
        <f>SUM(E361/D361)*100</f>
        <v>194.22742596579687</v>
      </c>
      <c r="G361" s="26">
        <f t="shared" si="1"/>
        <v>0.69578062967408361</v>
      </c>
    </row>
    <row r="362" spans="1:7" ht="18.75" customHeight="1">
      <c r="A362" s="2" t="s">
        <v>170</v>
      </c>
      <c r="B362" s="8">
        <v>1694</v>
      </c>
      <c r="C362" s="8">
        <v>2000</v>
      </c>
      <c r="D362" s="8">
        <v>2360.4299999999998</v>
      </c>
      <c r="E362" s="36">
        <v>3192</v>
      </c>
      <c r="F362" s="36">
        <f>SUM(E362/D362)*100</f>
        <v>135.22959799697514</v>
      </c>
      <c r="G362" s="26">
        <f t="shared" si="1"/>
        <v>0.88429752066115708</v>
      </c>
    </row>
    <row r="363" spans="1:7" ht="18.75" customHeight="1">
      <c r="A363" s="2" t="s">
        <v>171</v>
      </c>
      <c r="B363" s="8">
        <v>11606</v>
      </c>
      <c r="C363" s="8">
        <v>12000</v>
      </c>
      <c r="D363" s="8">
        <v>9048.49</v>
      </c>
      <c r="E363" s="36">
        <v>15151</v>
      </c>
      <c r="F363" s="36">
        <f>SUM(E363/D363)*100</f>
        <v>167.44230252782509</v>
      </c>
      <c r="G363" s="26">
        <f t="shared" si="1"/>
        <v>0.30544545924521799</v>
      </c>
    </row>
    <row r="364" spans="1:7" ht="18.75" customHeight="1">
      <c r="A364" s="3" t="s">
        <v>172</v>
      </c>
      <c r="B364" s="8">
        <v>4187</v>
      </c>
      <c r="C364" s="8">
        <v>5000</v>
      </c>
      <c r="D364" s="8">
        <v>4568.63</v>
      </c>
      <c r="E364" s="36">
        <v>9820</v>
      </c>
      <c r="F364" s="36">
        <f>SUM(E364/D364)*100</f>
        <v>214.94408608269873</v>
      </c>
      <c r="G364" s="26">
        <f t="shared" si="1"/>
        <v>1.3453546692142346</v>
      </c>
    </row>
    <row r="365" spans="1:7" ht="18.75" customHeight="1">
      <c r="A365" s="3" t="s">
        <v>173</v>
      </c>
      <c r="B365" s="8">
        <v>3759</v>
      </c>
      <c r="C365" s="8">
        <v>3000</v>
      </c>
      <c r="D365" s="8">
        <v>2935.33</v>
      </c>
      <c r="E365" s="36">
        <v>5816</v>
      </c>
      <c r="F365" s="36">
        <f>SUM(E365/D365)*100</f>
        <v>198.1378584349971</v>
      </c>
      <c r="G365" s="26">
        <f t="shared" si="1"/>
        <v>0.54722000532056403</v>
      </c>
    </row>
    <row r="366" spans="1:7" ht="18.75" customHeight="1">
      <c r="A366" s="3" t="s">
        <v>174</v>
      </c>
      <c r="B366" s="8"/>
      <c r="C366" s="8"/>
      <c r="D366" s="8"/>
      <c r="E366" s="36"/>
      <c r="F366" s="36"/>
      <c r="G366" s="26"/>
    </row>
    <row r="367" spans="1:7" ht="18.75" customHeight="1">
      <c r="A367" s="2" t="s">
        <v>175</v>
      </c>
      <c r="B367" s="8"/>
      <c r="C367" s="8"/>
      <c r="D367" s="8"/>
      <c r="E367" s="36"/>
      <c r="F367" s="36"/>
      <c r="G367" s="26"/>
    </row>
    <row r="368" spans="1:7" ht="18.75" customHeight="1">
      <c r="A368" s="2" t="s">
        <v>176</v>
      </c>
      <c r="B368" s="8"/>
      <c r="C368" s="8"/>
      <c r="D368" s="8"/>
      <c r="E368" s="36"/>
      <c r="F368" s="36"/>
      <c r="G368" s="26"/>
    </row>
    <row r="369" spans="1:7" ht="18.75" customHeight="1">
      <c r="A369" s="2" t="s">
        <v>177</v>
      </c>
      <c r="B369" s="8">
        <v>416</v>
      </c>
      <c r="C369" s="8">
        <v>80</v>
      </c>
      <c r="D369" s="8"/>
      <c r="E369" s="36">
        <v>2755</v>
      </c>
      <c r="F369" s="36"/>
      <c r="G369" s="26">
        <f>SUM((E369-B369)/B369)</f>
        <v>5.6225961538461542</v>
      </c>
    </row>
    <row r="370" spans="1:7" ht="18.75" customHeight="1">
      <c r="A370" s="2" t="s">
        <v>178</v>
      </c>
      <c r="B370" s="8">
        <f>SUM(B371:B376)</f>
        <v>1567</v>
      </c>
      <c r="C370" s="8">
        <f>SUM(C371:C376)</f>
        <v>1557</v>
      </c>
      <c r="D370" s="8">
        <f>SUM(D371:D376)</f>
        <v>1467.49</v>
      </c>
      <c r="E370" s="36">
        <f>SUM(E371:E376)</f>
        <v>3008</v>
      </c>
      <c r="F370" s="36">
        <f>SUM(E370/D370)*100</f>
        <v>204.97584310625626</v>
      </c>
      <c r="G370" s="26">
        <f>SUM((E370-B370)/B370)</f>
        <v>0.91959157626037014</v>
      </c>
    </row>
    <row r="371" spans="1:7" ht="18.75" customHeight="1">
      <c r="A371" s="2" t="s">
        <v>179</v>
      </c>
      <c r="B371" s="8"/>
      <c r="C371" s="8"/>
      <c r="D371" s="8"/>
      <c r="E371" s="36"/>
      <c r="F371" s="36"/>
      <c r="G371" s="26"/>
    </row>
    <row r="372" spans="1:7" ht="18.75" customHeight="1">
      <c r="A372" s="2" t="s">
        <v>180</v>
      </c>
      <c r="B372" s="8">
        <v>147</v>
      </c>
      <c r="C372" s="8"/>
      <c r="D372" s="8">
        <v>1434.83</v>
      </c>
      <c r="E372" s="36">
        <v>1570</v>
      </c>
      <c r="F372" s="36">
        <f>SUM(E372/D372)*100</f>
        <v>109.42062822773431</v>
      </c>
      <c r="G372" s="26">
        <f>SUM((E372-B372)/B372)</f>
        <v>9.6802721088435373</v>
      </c>
    </row>
    <row r="373" spans="1:7" ht="18.75" customHeight="1">
      <c r="A373" s="2" t="s">
        <v>181</v>
      </c>
      <c r="B373" s="8"/>
      <c r="C373" s="8"/>
      <c r="D373" s="8"/>
      <c r="E373" s="36"/>
      <c r="F373" s="36"/>
      <c r="G373" s="26"/>
    </row>
    <row r="374" spans="1:7" ht="18.75" customHeight="1">
      <c r="A374" s="3" t="s">
        <v>182</v>
      </c>
      <c r="B374" s="8">
        <v>1420</v>
      </c>
      <c r="C374" s="8">
        <v>1557</v>
      </c>
      <c r="D374" s="8"/>
      <c r="E374" s="36">
        <v>1433</v>
      </c>
      <c r="F374" s="36"/>
      <c r="G374" s="26">
        <f>SUM((E374-B374)/B374)</f>
        <v>9.1549295774647887E-3</v>
      </c>
    </row>
    <row r="375" spans="1:7" ht="18.75" customHeight="1">
      <c r="A375" s="3" t="s">
        <v>183</v>
      </c>
      <c r="B375" s="8"/>
      <c r="C375" s="8"/>
      <c r="D375" s="8"/>
      <c r="E375" s="36"/>
      <c r="F375" s="36"/>
      <c r="G375" s="26"/>
    </row>
    <row r="376" spans="1:7" ht="18.75" customHeight="1">
      <c r="A376" s="3" t="s">
        <v>184</v>
      </c>
      <c r="B376" s="8"/>
      <c r="C376" s="8"/>
      <c r="D376" s="8">
        <v>32.659999999999997</v>
      </c>
      <c r="E376" s="36">
        <v>5</v>
      </c>
      <c r="F376" s="36">
        <f>SUM(E376/D376)*100</f>
        <v>15.309246785058175</v>
      </c>
      <c r="G376" s="26" t="s">
        <v>1022</v>
      </c>
    </row>
    <row r="377" spans="1:7" ht="18.75" customHeight="1">
      <c r="A377" s="1" t="s">
        <v>185</v>
      </c>
      <c r="B377" s="8">
        <f>SUM(B378:B382)</f>
        <v>0</v>
      </c>
      <c r="C377" s="8">
        <f>SUM(C378:C382)</f>
        <v>0</v>
      </c>
      <c r="D377" s="8">
        <f>SUM(D378:D382)</f>
        <v>0</v>
      </c>
      <c r="E377" s="36">
        <f>SUM(E378:E382)</f>
        <v>0</v>
      </c>
      <c r="F377" s="36"/>
      <c r="G377" s="26"/>
    </row>
    <row r="378" spans="1:7" ht="18.75" customHeight="1">
      <c r="A378" s="2" t="s">
        <v>186</v>
      </c>
      <c r="B378" s="8"/>
      <c r="C378" s="8"/>
      <c r="D378" s="8"/>
      <c r="E378" s="36"/>
      <c r="F378" s="36"/>
      <c r="G378" s="26"/>
    </row>
    <row r="379" spans="1:7" ht="18.75" customHeight="1">
      <c r="A379" s="2" t="s">
        <v>187</v>
      </c>
      <c r="B379" s="8"/>
      <c r="C379" s="8"/>
      <c r="D379" s="8"/>
      <c r="E379" s="36"/>
      <c r="F379" s="36"/>
      <c r="G379" s="26"/>
    </row>
    <row r="380" spans="1:7" ht="18.75" customHeight="1">
      <c r="A380" s="2" t="s">
        <v>188</v>
      </c>
      <c r="B380" s="8"/>
      <c r="C380" s="8"/>
      <c r="D380" s="8"/>
      <c r="E380" s="36"/>
      <c r="F380" s="36"/>
      <c r="G380" s="26"/>
    </row>
    <row r="381" spans="1:7" ht="18.75" customHeight="1">
      <c r="A381" s="3" t="s">
        <v>189</v>
      </c>
      <c r="B381" s="8"/>
      <c r="C381" s="8"/>
      <c r="D381" s="8"/>
      <c r="E381" s="36"/>
      <c r="F381" s="36"/>
      <c r="G381" s="26"/>
    </row>
    <row r="382" spans="1:7" ht="18.75" customHeight="1">
      <c r="A382" s="3" t="s">
        <v>190</v>
      </c>
      <c r="B382" s="8"/>
      <c r="C382" s="8"/>
      <c r="D382" s="8"/>
      <c r="E382" s="36"/>
      <c r="F382" s="36"/>
      <c r="G382" s="26"/>
    </row>
    <row r="383" spans="1:7" ht="18.75" customHeight="1">
      <c r="A383" s="3" t="s">
        <v>191</v>
      </c>
      <c r="B383" s="8">
        <f>SUM(B384:B386)</f>
        <v>0</v>
      </c>
      <c r="C383" s="8">
        <f>SUM(C384:C386)</f>
        <v>0</v>
      </c>
      <c r="D383" s="8">
        <f>SUM(D384:D386)</f>
        <v>0</v>
      </c>
      <c r="E383" s="36">
        <f>SUM(E384:E386)</f>
        <v>0</v>
      </c>
      <c r="F383" s="36"/>
      <c r="G383" s="26"/>
    </row>
    <row r="384" spans="1:7" ht="18.75" customHeight="1">
      <c r="A384" s="2" t="s">
        <v>192</v>
      </c>
      <c r="B384" s="8"/>
      <c r="C384" s="8"/>
      <c r="D384" s="8"/>
      <c r="E384" s="36"/>
      <c r="F384" s="36"/>
      <c r="G384" s="26"/>
    </row>
    <row r="385" spans="1:7" ht="18.75" customHeight="1">
      <c r="A385" s="2" t="s">
        <v>193</v>
      </c>
      <c r="B385" s="8"/>
      <c r="C385" s="8"/>
      <c r="D385" s="8"/>
      <c r="E385" s="36"/>
      <c r="F385" s="36"/>
      <c r="G385" s="26"/>
    </row>
    <row r="386" spans="1:7" ht="18.75" customHeight="1">
      <c r="A386" s="2" t="s">
        <v>194</v>
      </c>
      <c r="B386" s="8"/>
      <c r="C386" s="8"/>
      <c r="D386" s="8"/>
      <c r="E386" s="36"/>
      <c r="F386" s="36"/>
      <c r="G386" s="26"/>
    </row>
    <row r="387" spans="1:7" ht="18.75" customHeight="1">
      <c r="A387" s="3" t="s">
        <v>195</v>
      </c>
      <c r="B387" s="8">
        <f>SUM(B388:B390)</f>
        <v>0</v>
      </c>
      <c r="C387" s="8">
        <f>SUM(C388:C390)</f>
        <v>0</v>
      </c>
      <c r="D387" s="8">
        <f>SUM(D388:D390)</f>
        <v>0</v>
      </c>
      <c r="E387" s="36">
        <f>SUM(E388:E390)</f>
        <v>0</v>
      </c>
      <c r="F387" s="36"/>
      <c r="G387" s="26"/>
    </row>
    <row r="388" spans="1:7" ht="18.75" customHeight="1">
      <c r="A388" s="3" t="s">
        <v>881</v>
      </c>
      <c r="B388" s="8"/>
      <c r="C388" s="8"/>
      <c r="D388" s="8"/>
      <c r="E388" s="36"/>
      <c r="F388" s="36"/>
      <c r="G388" s="26"/>
    </row>
    <row r="389" spans="1:7" ht="18.75" customHeight="1">
      <c r="A389" s="3" t="s">
        <v>882</v>
      </c>
      <c r="B389" s="8"/>
      <c r="C389" s="8"/>
      <c r="D389" s="8"/>
      <c r="E389" s="36"/>
      <c r="F389" s="36"/>
      <c r="G389" s="26"/>
    </row>
    <row r="390" spans="1:7" ht="18.75" customHeight="1">
      <c r="A390" s="1" t="s">
        <v>196</v>
      </c>
      <c r="B390" s="8"/>
      <c r="C390" s="8"/>
      <c r="D390" s="8"/>
      <c r="E390" s="36"/>
      <c r="F390" s="36"/>
      <c r="G390" s="26"/>
    </row>
    <row r="391" spans="1:7" ht="18.75" customHeight="1">
      <c r="A391" s="2" t="s">
        <v>883</v>
      </c>
      <c r="B391" s="8">
        <f>SUM(B392:B394)</f>
        <v>18</v>
      </c>
      <c r="C391" s="8">
        <f>SUM(C392:C394)</f>
        <v>0</v>
      </c>
      <c r="D391" s="8">
        <f>SUM(D392:D394)</f>
        <v>0</v>
      </c>
      <c r="E391" s="36">
        <f>SUM(E392:E394)</f>
        <v>122</v>
      </c>
      <c r="F391" s="36"/>
      <c r="G391" s="26">
        <f>SUM((E391-B391)/B391)</f>
        <v>5.7777777777777777</v>
      </c>
    </row>
    <row r="392" spans="1:7" ht="18.75" customHeight="1">
      <c r="A392" s="2" t="s">
        <v>197</v>
      </c>
      <c r="B392" s="8">
        <v>18</v>
      </c>
      <c r="C392" s="8"/>
      <c r="D392" s="8"/>
      <c r="E392" s="36">
        <v>122</v>
      </c>
      <c r="F392" s="36"/>
      <c r="G392" s="26">
        <f>SUM((E392-B392)/B392)</f>
        <v>5.7777777777777777</v>
      </c>
    </row>
    <row r="393" spans="1:7" ht="18.75" customHeight="1">
      <c r="A393" s="2" t="s">
        <v>198</v>
      </c>
      <c r="B393" s="8"/>
      <c r="C393" s="8"/>
      <c r="D393" s="8"/>
      <c r="E393" s="36"/>
      <c r="F393" s="36"/>
      <c r="G393" s="26"/>
    </row>
    <row r="394" spans="1:7" ht="18.75" customHeight="1">
      <c r="A394" s="3" t="s">
        <v>199</v>
      </c>
      <c r="B394" s="8"/>
      <c r="C394" s="8"/>
      <c r="D394" s="8"/>
      <c r="E394" s="36"/>
      <c r="F394" s="36"/>
      <c r="G394" s="26"/>
    </row>
    <row r="395" spans="1:7" ht="18.75" customHeight="1">
      <c r="A395" s="3" t="s">
        <v>200</v>
      </c>
      <c r="B395" s="8">
        <f>SUM(B396:B400)</f>
        <v>431</v>
      </c>
      <c r="C395" s="8">
        <f>SUM(C396:C400)</f>
        <v>367</v>
      </c>
      <c r="D395" s="8">
        <f>SUM(D396:D400)</f>
        <v>350.37</v>
      </c>
      <c r="E395" s="36">
        <f>SUM(E396:E400)</f>
        <v>521</v>
      </c>
      <c r="F395" s="36">
        <f>SUM(E395/D395)*100</f>
        <v>148.69994577161287</v>
      </c>
      <c r="G395" s="26">
        <f>SUM((E395-B395)/B395)</f>
        <v>0.20881670533642691</v>
      </c>
    </row>
    <row r="396" spans="1:7" ht="18.75" customHeight="1">
      <c r="A396" s="3" t="s">
        <v>201</v>
      </c>
      <c r="B396" s="8">
        <v>246</v>
      </c>
      <c r="C396" s="8">
        <v>160</v>
      </c>
      <c r="D396" s="8">
        <v>172.29</v>
      </c>
      <c r="E396" s="36">
        <v>284</v>
      </c>
      <c r="F396" s="36">
        <f>SUM(E396/D396)*100</f>
        <v>164.83835393812757</v>
      </c>
      <c r="G396" s="26">
        <f>SUM((E396-B396)/B396)</f>
        <v>0.15447154471544716</v>
      </c>
    </row>
    <row r="397" spans="1:7" ht="18.75" customHeight="1">
      <c r="A397" s="2" t="s">
        <v>202</v>
      </c>
      <c r="B397" s="8">
        <v>158</v>
      </c>
      <c r="C397" s="8">
        <v>180</v>
      </c>
      <c r="D397" s="8">
        <v>146.08000000000001</v>
      </c>
      <c r="E397" s="36">
        <v>157</v>
      </c>
      <c r="F397" s="36">
        <f>SUM(E397/D397)*100</f>
        <v>107.47535596933187</v>
      </c>
      <c r="G397" s="26">
        <f>SUM((E397-B397)/B397)</f>
        <v>-6.3291139240506328E-3</v>
      </c>
    </row>
    <row r="398" spans="1:7" ht="18.75" customHeight="1">
      <c r="A398" s="2" t="s">
        <v>203</v>
      </c>
      <c r="B398" s="8">
        <v>24</v>
      </c>
      <c r="C398" s="8">
        <v>27</v>
      </c>
      <c r="D398" s="8">
        <v>32</v>
      </c>
      <c r="E398" s="36">
        <v>80</v>
      </c>
      <c r="F398" s="36">
        <f>SUM(E398/D398)*100</f>
        <v>250</v>
      </c>
      <c r="G398" s="26">
        <f>SUM((E398-B398)/B398)</f>
        <v>2.3333333333333335</v>
      </c>
    </row>
    <row r="399" spans="1:7" ht="18.75" customHeight="1">
      <c r="A399" s="2" t="s">
        <v>204</v>
      </c>
      <c r="B399" s="8"/>
      <c r="C399" s="8"/>
      <c r="D399" s="8"/>
      <c r="E399" s="36"/>
      <c r="F399" s="36"/>
      <c r="G399" s="26"/>
    </row>
    <row r="400" spans="1:7" ht="18.75" customHeight="1">
      <c r="A400" s="2" t="s">
        <v>205</v>
      </c>
      <c r="B400" s="8">
        <v>3</v>
      </c>
      <c r="C400" s="8"/>
      <c r="D400" s="8"/>
      <c r="E400" s="36"/>
      <c r="F400" s="36"/>
      <c r="G400" s="26">
        <f>SUM((E400-B400)/B400)</f>
        <v>-1</v>
      </c>
    </row>
    <row r="401" spans="1:7" ht="18.75" customHeight="1">
      <c r="A401" s="2" t="s">
        <v>206</v>
      </c>
      <c r="B401" s="8">
        <f>SUM(B402:B407)</f>
        <v>2086</v>
      </c>
      <c r="C401" s="8">
        <f>SUM(C402:C407)</f>
        <v>1375</v>
      </c>
      <c r="D401" s="8">
        <f>SUM(D402:D407)</f>
        <v>1375</v>
      </c>
      <c r="E401" s="36">
        <f>SUM(E402:E407)</f>
        <v>1682</v>
      </c>
      <c r="F401" s="36">
        <f>SUM(E401/D401)*100</f>
        <v>122.32727272727273</v>
      </c>
      <c r="G401" s="26">
        <f>SUM((E401-B401)/B401)</f>
        <v>-0.19367209971236818</v>
      </c>
    </row>
    <row r="402" spans="1:7" ht="18.75" customHeight="1">
      <c r="A402" s="3" t="s">
        <v>207</v>
      </c>
      <c r="B402" s="8"/>
      <c r="C402" s="8"/>
      <c r="D402" s="8"/>
      <c r="E402" s="36">
        <v>1221</v>
      </c>
      <c r="F402" s="36"/>
      <c r="G402" s="26" t="s">
        <v>1022</v>
      </c>
    </row>
    <row r="403" spans="1:7" ht="18.75" customHeight="1">
      <c r="A403" s="3" t="s">
        <v>208</v>
      </c>
      <c r="B403" s="8"/>
      <c r="C403" s="8"/>
      <c r="D403" s="8"/>
      <c r="E403" s="36">
        <v>55</v>
      </c>
      <c r="F403" s="36"/>
      <c r="G403" s="26" t="s">
        <v>1022</v>
      </c>
    </row>
    <row r="404" spans="1:7" ht="18.75" customHeight="1">
      <c r="A404" s="3" t="s">
        <v>209</v>
      </c>
      <c r="B404" s="8">
        <v>2080</v>
      </c>
      <c r="C404" s="8"/>
      <c r="D404" s="8"/>
      <c r="E404" s="36"/>
      <c r="F404" s="36"/>
      <c r="G404" s="26">
        <f>SUM((E404-B404)/B404)</f>
        <v>-1</v>
      </c>
    </row>
    <row r="405" spans="1:7" ht="18.75" customHeight="1">
      <c r="A405" s="1" t="s">
        <v>210</v>
      </c>
      <c r="B405" s="8"/>
      <c r="C405" s="8"/>
      <c r="D405" s="8"/>
      <c r="E405" s="36"/>
      <c r="F405" s="36"/>
      <c r="G405" s="26"/>
    </row>
    <row r="406" spans="1:7" ht="18.75" customHeight="1">
      <c r="A406" s="2" t="s">
        <v>211</v>
      </c>
      <c r="B406" s="8"/>
      <c r="C406" s="8"/>
      <c r="D406" s="8"/>
      <c r="E406" s="36"/>
      <c r="F406" s="36"/>
      <c r="G406" s="26"/>
    </row>
    <row r="407" spans="1:7" ht="18.75" customHeight="1">
      <c r="A407" s="2" t="s">
        <v>212</v>
      </c>
      <c r="B407" s="8">
        <v>6</v>
      </c>
      <c r="C407" s="8">
        <v>1375</v>
      </c>
      <c r="D407" s="8">
        <v>1375</v>
      </c>
      <c r="E407" s="36">
        <v>406</v>
      </c>
      <c r="F407" s="36">
        <f>SUM(E407/D407)*100</f>
        <v>29.527272727272731</v>
      </c>
      <c r="G407" s="26">
        <f>SUM((E407-B407)/B407)</f>
        <v>66.666666666666671</v>
      </c>
    </row>
    <row r="408" spans="1:7" ht="18.75" customHeight="1">
      <c r="A408" s="2" t="s">
        <v>213</v>
      </c>
      <c r="B408" s="8">
        <v>13202</v>
      </c>
      <c r="C408" s="8"/>
      <c r="D408" s="8"/>
      <c r="E408" s="36">
        <v>3169</v>
      </c>
      <c r="F408" s="36"/>
      <c r="G408" s="26">
        <f>SUM((E408-B408)/B408)</f>
        <v>-0.75996061202848053</v>
      </c>
    </row>
    <row r="409" spans="1:7" ht="18.75" customHeight="1">
      <c r="A409" s="1" t="s">
        <v>214</v>
      </c>
      <c r="B409" s="8">
        <f>B410+B415+B424+B430+B436+B441+B446+B453+B457+B460</f>
        <v>4820</v>
      </c>
      <c r="C409" s="8">
        <f>C410+C415+C424+C430+C436+C441+C446+C453+C457+C460</f>
        <v>262</v>
      </c>
      <c r="D409" s="8">
        <f>D410+D415+D424+D430+D436+D441+D446+D453+D457+D460</f>
        <v>339</v>
      </c>
      <c r="E409" s="36">
        <f>E410+E415+E424+E430+E436+E441+E446+E453+E457+E460</f>
        <v>6103</v>
      </c>
      <c r="F409" s="36">
        <f>SUM(E409/D409)*100</f>
        <v>1800.2949852507375</v>
      </c>
      <c r="G409" s="26">
        <f>SUM((E409-B409)/B409)</f>
        <v>0.26618257261410788</v>
      </c>
    </row>
    <row r="410" spans="1:7" ht="18.75" customHeight="1">
      <c r="A410" s="3" t="s">
        <v>215</v>
      </c>
      <c r="B410" s="8">
        <f>SUM(B411:B414)</f>
        <v>180</v>
      </c>
      <c r="C410" s="8">
        <f>SUM(C411:C414)</f>
        <v>127</v>
      </c>
      <c r="D410" s="8">
        <f>SUM(D411:D414)</f>
        <v>147.57999999999998</v>
      </c>
      <c r="E410" s="36">
        <f>SUM(E411:E414)</f>
        <v>404</v>
      </c>
      <c r="F410" s="36">
        <f>SUM(E410/D410)*100</f>
        <v>273.74983060035237</v>
      </c>
      <c r="G410" s="26">
        <f>SUM((E410-B410)/B410)</f>
        <v>1.2444444444444445</v>
      </c>
    </row>
    <row r="411" spans="1:7" ht="18.75" customHeight="1">
      <c r="A411" s="2" t="s">
        <v>4</v>
      </c>
      <c r="B411" s="8">
        <v>123</v>
      </c>
      <c r="C411" s="8">
        <v>100</v>
      </c>
      <c r="D411" s="8">
        <v>100</v>
      </c>
      <c r="E411" s="36">
        <v>79</v>
      </c>
      <c r="F411" s="36">
        <f>SUM(E411/D411)*100</f>
        <v>79</v>
      </c>
      <c r="G411" s="26">
        <f>SUM((E411-B411)/B411)</f>
        <v>-0.35772357723577236</v>
      </c>
    </row>
    <row r="412" spans="1:7" ht="18.75" customHeight="1">
      <c r="A412" s="2" t="s">
        <v>5</v>
      </c>
      <c r="B412" s="8"/>
      <c r="C412" s="8"/>
      <c r="D412" s="8"/>
      <c r="E412" s="36"/>
      <c r="F412" s="36"/>
      <c r="G412" s="26"/>
    </row>
    <row r="413" spans="1:7" ht="18.75" customHeight="1">
      <c r="A413" s="2" t="s">
        <v>6</v>
      </c>
      <c r="B413" s="8"/>
      <c r="C413" s="8"/>
      <c r="D413" s="8"/>
      <c r="E413" s="36"/>
      <c r="F413" s="36"/>
      <c r="G413" s="26"/>
    </row>
    <row r="414" spans="1:7" ht="18.75" customHeight="1">
      <c r="A414" s="3" t="s">
        <v>216</v>
      </c>
      <c r="B414" s="8">
        <v>57</v>
      </c>
      <c r="C414" s="8">
        <v>27</v>
      </c>
      <c r="D414" s="8">
        <v>47.58</v>
      </c>
      <c r="E414" s="36">
        <v>325</v>
      </c>
      <c r="F414" s="36">
        <f>SUM(E414/D414)*100</f>
        <v>683.06010928961746</v>
      </c>
      <c r="G414" s="26">
        <f>SUM((E414-B414)/B414)</f>
        <v>4.7017543859649127</v>
      </c>
    </row>
    <row r="415" spans="1:7" ht="18.75" customHeight="1">
      <c r="A415" s="2" t="s">
        <v>217</v>
      </c>
      <c r="B415" s="8">
        <f>SUM(B416:B423)</f>
        <v>0</v>
      </c>
      <c r="C415" s="8">
        <f>SUM(C416:C423)</f>
        <v>0</v>
      </c>
      <c r="D415" s="8">
        <f>SUM(D416:D423)</f>
        <v>0</v>
      </c>
      <c r="E415" s="36">
        <f>SUM(E416:E423)</f>
        <v>0</v>
      </c>
      <c r="F415" s="36"/>
      <c r="G415" s="26"/>
    </row>
    <row r="416" spans="1:7" ht="18.75" customHeight="1">
      <c r="A416" s="2" t="s">
        <v>218</v>
      </c>
      <c r="B416" s="8"/>
      <c r="C416" s="8"/>
      <c r="D416" s="8"/>
      <c r="E416" s="36"/>
      <c r="F416" s="36"/>
      <c r="G416" s="26"/>
    </row>
    <row r="417" spans="1:7" ht="18.75" customHeight="1">
      <c r="A417" s="2" t="s">
        <v>219</v>
      </c>
      <c r="B417" s="8"/>
      <c r="C417" s="8"/>
      <c r="D417" s="8"/>
      <c r="E417" s="36"/>
      <c r="F417" s="36"/>
      <c r="G417" s="26"/>
    </row>
    <row r="418" spans="1:7" ht="18.75" customHeight="1">
      <c r="A418" s="1" t="s">
        <v>220</v>
      </c>
      <c r="B418" s="8"/>
      <c r="C418" s="8"/>
      <c r="D418" s="8"/>
      <c r="E418" s="36"/>
      <c r="F418" s="36"/>
      <c r="G418" s="26"/>
    </row>
    <row r="419" spans="1:7" ht="18.75" customHeight="1">
      <c r="A419" s="2" t="s">
        <v>221</v>
      </c>
      <c r="B419" s="8"/>
      <c r="C419" s="8"/>
      <c r="D419" s="8"/>
      <c r="E419" s="36"/>
      <c r="F419" s="36"/>
      <c r="G419" s="26"/>
    </row>
    <row r="420" spans="1:7" ht="18.75" customHeight="1">
      <c r="A420" s="2" t="s">
        <v>222</v>
      </c>
      <c r="B420" s="8"/>
      <c r="C420" s="8"/>
      <c r="D420" s="8"/>
      <c r="E420" s="36"/>
      <c r="F420" s="36"/>
      <c r="G420" s="26"/>
    </row>
    <row r="421" spans="1:7" ht="18.75" customHeight="1">
      <c r="A421" s="2" t="s">
        <v>223</v>
      </c>
      <c r="B421" s="8"/>
      <c r="C421" s="8"/>
      <c r="D421" s="8"/>
      <c r="E421" s="36"/>
      <c r="F421" s="36"/>
      <c r="G421" s="26"/>
    </row>
    <row r="422" spans="1:7" ht="18.75" customHeight="1">
      <c r="A422" s="3" t="s">
        <v>224</v>
      </c>
      <c r="B422" s="8"/>
      <c r="C422" s="8"/>
      <c r="D422" s="8"/>
      <c r="E422" s="36"/>
      <c r="F422" s="36"/>
      <c r="G422" s="26"/>
    </row>
    <row r="423" spans="1:7" ht="18.75" customHeight="1">
      <c r="A423" s="3" t="s">
        <v>225</v>
      </c>
      <c r="B423" s="8"/>
      <c r="C423" s="8"/>
      <c r="D423" s="8"/>
      <c r="E423" s="36"/>
      <c r="F423" s="36"/>
      <c r="G423" s="26"/>
    </row>
    <row r="424" spans="1:7" ht="18.75" customHeight="1">
      <c r="A424" s="3" t="s">
        <v>226</v>
      </c>
      <c r="B424" s="8">
        <f>SUM(B425:B429)</f>
        <v>0</v>
      </c>
      <c r="C424" s="8">
        <f>SUM(C425:C429)</f>
        <v>0</v>
      </c>
      <c r="D424" s="8">
        <f>SUM(D425:D429)</f>
        <v>0</v>
      </c>
      <c r="E424" s="36">
        <f>SUM(E425:E429)</f>
        <v>0</v>
      </c>
      <c r="F424" s="36"/>
      <c r="G424" s="26"/>
    </row>
    <row r="425" spans="1:7" ht="18.75" customHeight="1">
      <c r="A425" s="2" t="s">
        <v>218</v>
      </c>
      <c r="B425" s="8"/>
      <c r="C425" s="8"/>
      <c r="D425" s="8"/>
      <c r="E425" s="36"/>
      <c r="F425" s="36"/>
      <c r="G425" s="26"/>
    </row>
    <row r="426" spans="1:7" ht="18.75" customHeight="1">
      <c r="A426" s="2" t="s">
        <v>227</v>
      </c>
      <c r="B426" s="8"/>
      <c r="C426" s="8"/>
      <c r="D426" s="8"/>
      <c r="E426" s="36"/>
      <c r="F426" s="36"/>
      <c r="G426" s="26"/>
    </row>
    <row r="427" spans="1:7" ht="18.75" customHeight="1">
      <c r="A427" s="2" t="s">
        <v>228</v>
      </c>
      <c r="B427" s="8"/>
      <c r="C427" s="8"/>
      <c r="D427" s="8"/>
      <c r="E427" s="36"/>
      <c r="F427" s="36"/>
      <c r="G427" s="26"/>
    </row>
    <row r="428" spans="1:7" ht="18.75" customHeight="1">
      <c r="A428" s="3" t="s">
        <v>229</v>
      </c>
      <c r="B428" s="8"/>
      <c r="C428" s="8"/>
      <c r="D428" s="8"/>
      <c r="E428" s="36"/>
      <c r="F428" s="36"/>
      <c r="G428" s="26"/>
    </row>
    <row r="429" spans="1:7" ht="18.75" customHeight="1">
      <c r="A429" s="3" t="s">
        <v>230</v>
      </c>
      <c r="B429" s="8"/>
      <c r="C429" s="8"/>
      <c r="D429" s="8"/>
      <c r="E429" s="36"/>
      <c r="F429" s="36"/>
      <c r="G429" s="26"/>
    </row>
    <row r="430" spans="1:7" ht="18.75" customHeight="1">
      <c r="A430" s="3" t="s">
        <v>231</v>
      </c>
      <c r="B430" s="8">
        <f>SUM(B431:B435)</f>
        <v>380</v>
      </c>
      <c r="C430" s="8">
        <f>SUM(C431:C435)</f>
        <v>0</v>
      </c>
      <c r="D430" s="8">
        <f>SUM(D431:D435)</f>
        <v>0</v>
      </c>
      <c r="E430" s="36">
        <f>SUM(E431:E435)</f>
        <v>50</v>
      </c>
      <c r="F430" s="36"/>
      <c r="G430" s="26">
        <f>SUM((E430-B430)/B430)</f>
        <v>-0.86842105263157898</v>
      </c>
    </row>
    <row r="431" spans="1:7" ht="18.75" customHeight="1">
      <c r="A431" s="1" t="s">
        <v>218</v>
      </c>
      <c r="B431" s="8"/>
      <c r="C431" s="8"/>
      <c r="D431" s="8"/>
      <c r="E431" s="36"/>
      <c r="F431" s="36"/>
      <c r="G431" s="26"/>
    </row>
    <row r="432" spans="1:7" ht="18.75" customHeight="1">
      <c r="A432" s="2" t="s">
        <v>232</v>
      </c>
      <c r="B432" s="8">
        <v>350</v>
      </c>
      <c r="C432" s="8"/>
      <c r="D432" s="8"/>
      <c r="E432" s="36">
        <v>50</v>
      </c>
      <c r="F432" s="36"/>
      <c r="G432" s="26">
        <f>SUM((E432-B432)/B432)</f>
        <v>-0.8571428571428571</v>
      </c>
    </row>
    <row r="433" spans="1:7" ht="18.75" customHeight="1">
      <c r="A433" s="2" t="s">
        <v>233</v>
      </c>
      <c r="B433" s="8"/>
      <c r="C433" s="8"/>
      <c r="D433" s="8"/>
      <c r="E433" s="36"/>
      <c r="F433" s="36"/>
      <c r="G433" s="26"/>
    </row>
    <row r="434" spans="1:7" ht="18.75" customHeight="1">
      <c r="A434" s="2" t="s">
        <v>234</v>
      </c>
      <c r="B434" s="8"/>
      <c r="C434" s="8"/>
      <c r="D434" s="8"/>
      <c r="E434" s="36"/>
      <c r="F434" s="36"/>
      <c r="G434" s="26"/>
    </row>
    <row r="435" spans="1:7" ht="18.75" customHeight="1">
      <c r="A435" s="3" t="s">
        <v>235</v>
      </c>
      <c r="B435" s="8">
        <v>30</v>
      </c>
      <c r="C435" s="8"/>
      <c r="D435" s="8"/>
      <c r="E435" s="36"/>
      <c r="F435" s="36"/>
      <c r="G435" s="26">
        <f>SUM((E435-B435)/B435)</f>
        <v>-1</v>
      </c>
    </row>
    <row r="436" spans="1:7" ht="18.75" customHeight="1">
      <c r="A436" s="3" t="s">
        <v>236</v>
      </c>
      <c r="B436" s="8">
        <v>0</v>
      </c>
      <c r="C436" s="8">
        <v>0</v>
      </c>
      <c r="D436" s="8">
        <f>SUM(D437:D440)</f>
        <v>0</v>
      </c>
      <c r="E436" s="36">
        <f>SUM(E437:E440)</f>
        <v>0</v>
      </c>
      <c r="F436" s="36"/>
      <c r="G436" s="26"/>
    </row>
    <row r="437" spans="1:7" ht="18.75" customHeight="1">
      <c r="A437" s="3" t="s">
        <v>218</v>
      </c>
      <c r="B437" s="8"/>
      <c r="C437" s="8"/>
      <c r="D437" s="8"/>
      <c r="E437" s="36"/>
      <c r="F437" s="36"/>
      <c r="G437" s="26"/>
    </row>
    <row r="438" spans="1:7" ht="18.75" customHeight="1">
      <c r="A438" s="2" t="s">
        <v>237</v>
      </c>
      <c r="B438" s="8"/>
      <c r="C438" s="8"/>
      <c r="D438" s="8"/>
      <c r="E438" s="36"/>
      <c r="F438" s="36"/>
      <c r="G438" s="26"/>
    </row>
    <row r="439" spans="1:7" ht="18.75" customHeight="1">
      <c r="A439" s="2" t="s">
        <v>238</v>
      </c>
      <c r="B439" s="8"/>
      <c r="C439" s="8"/>
      <c r="D439" s="8"/>
      <c r="E439" s="36"/>
      <c r="F439" s="36"/>
      <c r="G439" s="26"/>
    </row>
    <row r="440" spans="1:7" ht="18.75" customHeight="1">
      <c r="A440" s="2" t="s">
        <v>239</v>
      </c>
      <c r="B440" s="8"/>
      <c r="C440" s="8"/>
      <c r="D440" s="8"/>
      <c r="E440" s="36"/>
      <c r="F440" s="36"/>
      <c r="G440" s="26"/>
    </row>
    <row r="441" spans="1:7" ht="18.75" customHeight="1">
      <c r="A441" s="3" t="s">
        <v>240</v>
      </c>
      <c r="B441" s="8">
        <f>SUM(B442:B445)</f>
        <v>0</v>
      </c>
      <c r="C441" s="8">
        <f>SUM(C442:C445)</f>
        <v>0</v>
      </c>
      <c r="D441" s="8">
        <f>SUM(D442:D445)</f>
        <v>0</v>
      </c>
      <c r="E441" s="36">
        <f>SUM(E442:E445)</f>
        <v>0</v>
      </c>
      <c r="F441" s="36"/>
      <c r="G441" s="26"/>
    </row>
    <row r="442" spans="1:7" ht="18.75" customHeight="1">
      <c r="A442" s="3" t="s">
        <v>241</v>
      </c>
      <c r="B442" s="8"/>
      <c r="C442" s="8"/>
      <c r="D442" s="8"/>
      <c r="E442" s="36"/>
      <c r="F442" s="36"/>
      <c r="G442" s="26"/>
    </row>
    <row r="443" spans="1:7" ht="18.75" customHeight="1">
      <c r="A443" s="3" t="s">
        <v>242</v>
      </c>
      <c r="B443" s="8"/>
      <c r="C443" s="8"/>
      <c r="D443" s="8"/>
      <c r="E443" s="36"/>
      <c r="F443" s="36"/>
      <c r="G443" s="26"/>
    </row>
    <row r="444" spans="1:7" ht="18.75" customHeight="1">
      <c r="A444" s="3" t="s">
        <v>884</v>
      </c>
      <c r="B444" s="8"/>
      <c r="C444" s="8"/>
      <c r="D444" s="8"/>
      <c r="E444" s="36"/>
      <c r="F444" s="36"/>
      <c r="G444" s="26"/>
    </row>
    <row r="445" spans="1:7" ht="18.75" customHeight="1">
      <c r="A445" s="3" t="s">
        <v>885</v>
      </c>
      <c r="B445" s="8"/>
      <c r="C445" s="8"/>
      <c r="D445" s="8"/>
      <c r="E445" s="36"/>
      <c r="F445" s="36"/>
      <c r="G445" s="26"/>
    </row>
    <row r="446" spans="1:7" ht="18.75" customHeight="1">
      <c r="A446" s="2" t="s">
        <v>243</v>
      </c>
      <c r="B446" s="8">
        <f>SUM(B447:B452)</f>
        <v>145</v>
      </c>
      <c r="C446" s="8">
        <f>SUM(C447:C452)</f>
        <v>80</v>
      </c>
      <c r="D446" s="8">
        <f>SUM(D447:D452)</f>
        <v>71.42</v>
      </c>
      <c r="E446" s="36">
        <f>SUM(E447:E452)</f>
        <v>83</v>
      </c>
      <c r="F446" s="36">
        <f>SUM(E446/D446)*100</f>
        <v>116.21394567348082</v>
      </c>
      <c r="G446" s="26">
        <f>SUM((E446-B446)/B446)</f>
        <v>-0.42758620689655175</v>
      </c>
    </row>
    <row r="447" spans="1:7" ht="18.75" customHeight="1">
      <c r="A447" s="2" t="s">
        <v>218</v>
      </c>
      <c r="B447" s="8">
        <v>68</v>
      </c>
      <c r="C447" s="8">
        <v>80</v>
      </c>
      <c r="D447" s="8">
        <v>71.42</v>
      </c>
      <c r="E447" s="36">
        <v>54</v>
      </c>
      <c r="F447" s="36">
        <f>SUM(E447/D447)*100</f>
        <v>75.609073088770657</v>
      </c>
      <c r="G447" s="26">
        <f>SUM((E447-B447)/B447)</f>
        <v>-0.20588235294117646</v>
      </c>
    </row>
    <row r="448" spans="1:7" ht="18.75" customHeight="1">
      <c r="A448" s="3" t="s">
        <v>244</v>
      </c>
      <c r="B448" s="8">
        <v>54</v>
      </c>
      <c r="C448" s="8"/>
      <c r="D448" s="8"/>
      <c r="E448" s="36">
        <v>27</v>
      </c>
      <c r="F448" s="36"/>
      <c r="G448" s="26">
        <f>SUM((E448-B448)/B448)</f>
        <v>-0.5</v>
      </c>
    </row>
    <row r="449" spans="1:7" ht="18.75" customHeight="1">
      <c r="A449" s="3" t="s">
        <v>245</v>
      </c>
      <c r="B449" s="8"/>
      <c r="C449" s="8"/>
      <c r="D449" s="8"/>
      <c r="E449" s="36"/>
      <c r="F449" s="36"/>
      <c r="G449" s="26"/>
    </row>
    <row r="450" spans="1:7" ht="18.75" customHeight="1">
      <c r="A450" s="3" t="s">
        <v>246</v>
      </c>
      <c r="B450" s="8"/>
      <c r="C450" s="8"/>
      <c r="D450" s="8"/>
      <c r="E450" s="36"/>
      <c r="F450" s="36"/>
      <c r="G450" s="26"/>
    </row>
    <row r="451" spans="1:7" ht="18.75" customHeight="1">
      <c r="A451" s="2" t="s">
        <v>247</v>
      </c>
      <c r="B451" s="8"/>
      <c r="C451" s="8"/>
      <c r="D451" s="8"/>
      <c r="E451" s="36"/>
      <c r="F451" s="36"/>
      <c r="G451" s="26"/>
    </row>
    <row r="452" spans="1:7" ht="18.75" customHeight="1">
      <c r="A452" s="2" t="s">
        <v>248</v>
      </c>
      <c r="B452" s="8">
        <v>23</v>
      </c>
      <c r="C452" s="8"/>
      <c r="D452" s="8"/>
      <c r="E452" s="36">
        <v>2</v>
      </c>
      <c r="F452" s="36"/>
      <c r="G452" s="26">
        <f>SUM((E452-B452)/B452)</f>
        <v>-0.91304347826086951</v>
      </c>
    </row>
    <row r="453" spans="1:7" ht="18.75" customHeight="1">
      <c r="A453" s="2" t="s">
        <v>249</v>
      </c>
      <c r="B453" s="8">
        <f>SUM(B454:B456)</f>
        <v>0</v>
      </c>
      <c r="C453" s="8">
        <f>SUM(C454:C456)</f>
        <v>0</v>
      </c>
      <c r="D453" s="8">
        <f>SUM(D454:D456)</f>
        <v>0</v>
      </c>
      <c r="E453" s="36">
        <f>SUM(E454:E456)</f>
        <v>0</v>
      </c>
      <c r="F453" s="36"/>
      <c r="G453" s="26"/>
    </row>
    <row r="454" spans="1:7" ht="18.75" customHeight="1">
      <c r="A454" s="3" t="s">
        <v>250</v>
      </c>
      <c r="B454" s="8"/>
      <c r="C454" s="8"/>
      <c r="D454" s="8"/>
      <c r="E454" s="36"/>
      <c r="F454" s="36"/>
      <c r="G454" s="26"/>
    </row>
    <row r="455" spans="1:7" ht="18.75" customHeight="1">
      <c r="A455" s="3" t="s">
        <v>251</v>
      </c>
      <c r="B455" s="8"/>
      <c r="C455" s="8"/>
      <c r="D455" s="8"/>
      <c r="E455" s="36"/>
      <c r="F455" s="36"/>
      <c r="G455" s="26"/>
    </row>
    <row r="456" spans="1:7" ht="18.75" customHeight="1">
      <c r="A456" s="3" t="s">
        <v>252</v>
      </c>
      <c r="B456" s="8"/>
      <c r="C456" s="8"/>
      <c r="D456" s="8"/>
      <c r="E456" s="36"/>
      <c r="F456" s="36"/>
      <c r="G456" s="26"/>
    </row>
    <row r="457" spans="1:7" ht="18.75" customHeight="1">
      <c r="A457" s="1" t="s">
        <v>253</v>
      </c>
      <c r="B457" s="8">
        <v>0</v>
      </c>
      <c r="C457" s="8">
        <v>0</v>
      </c>
      <c r="D457" s="8">
        <f>SUM(D458:D459)</f>
        <v>0</v>
      </c>
      <c r="E457" s="36">
        <f>SUM(E458:E459)</f>
        <v>0</v>
      </c>
      <c r="F457" s="36"/>
      <c r="G457" s="26"/>
    </row>
    <row r="458" spans="1:7" ht="18.75" customHeight="1">
      <c r="A458" s="3" t="s">
        <v>254</v>
      </c>
      <c r="B458" s="8"/>
      <c r="C458" s="8"/>
      <c r="D458" s="8"/>
      <c r="E458" s="36"/>
      <c r="F458" s="36"/>
      <c r="G458" s="26"/>
    </row>
    <row r="459" spans="1:7" ht="18.75" customHeight="1">
      <c r="A459" s="3" t="s">
        <v>255</v>
      </c>
      <c r="B459" s="8"/>
      <c r="C459" s="8"/>
      <c r="D459" s="8"/>
      <c r="E459" s="36"/>
      <c r="F459" s="36"/>
      <c r="G459" s="26"/>
    </row>
    <row r="460" spans="1:7" ht="18.75" customHeight="1">
      <c r="A460" s="2" t="s">
        <v>256</v>
      </c>
      <c r="B460" s="8">
        <f>SUM(B461:B464)</f>
        <v>4115</v>
      </c>
      <c r="C460" s="8">
        <f>SUM(C461:C464)</f>
        <v>55</v>
      </c>
      <c r="D460" s="8">
        <f>SUM(D461:D464)</f>
        <v>120</v>
      </c>
      <c r="E460" s="36">
        <f>SUM(E461:E464)</f>
        <v>5566</v>
      </c>
      <c r="F460" s="36">
        <f>SUM(E460/D460)*100</f>
        <v>4638.333333333333</v>
      </c>
      <c r="G460" s="26">
        <f>SUM((E460-B460)/B460)</f>
        <v>0.35261239368165248</v>
      </c>
    </row>
    <row r="461" spans="1:7" ht="18.75" customHeight="1">
      <c r="A461" s="2" t="s">
        <v>257</v>
      </c>
      <c r="B461" s="8"/>
      <c r="C461" s="8"/>
      <c r="D461" s="8"/>
      <c r="E461" s="36"/>
      <c r="F461" s="36"/>
      <c r="G461" s="26"/>
    </row>
    <row r="462" spans="1:7" ht="18.75" customHeight="1">
      <c r="A462" s="3" t="s">
        <v>258</v>
      </c>
      <c r="B462" s="8"/>
      <c r="C462" s="8"/>
      <c r="D462" s="8"/>
      <c r="E462" s="36"/>
      <c r="F462" s="36"/>
      <c r="G462" s="26"/>
    </row>
    <row r="463" spans="1:7" ht="18.75" customHeight="1">
      <c r="A463" s="3" t="s">
        <v>259</v>
      </c>
      <c r="B463" s="8"/>
      <c r="C463" s="8"/>
      <c r="D463" s="8"/>
      <c r="E463" s="36"/>
      <c r="F463" s="36"/>
      <c r="G463" s="26"/>
    </row>
    <row r="464" spans="1:7" ht="18.75" customHeight="1">
      <c r="A464" s="3" t="s">
        <v>260</v>
      </c>
      <c r="B464" s="8">
        <v>4115</v>
      </c>
      <c r="C464" s="8">
        <v>55</v>
      </c>
      <c r="D464" s="8">
        <v>120</v>
      </c>
      <c r="E464" s="36">
        <v>5566</v>
      </c>
      <c r="F464" s="36">
        <f>SUM(E464/D464)*100</f>
        <v>4638.333333333333</v>
      </c>
      <c r="G464" s="26">
        <f>SUM((E464-B464)/B464)</f>
        <v>0.35261239368165248</v>
      </c>
    </row>
    <row r="465" spans="1:7" ht="18.75" customHeight="1">
      <c r="A465" s="1" t="s">
        <v>886</v>
      </c>
      <c r="B465" s="8">
        <f>B466+B482+B490+B501+B510+B517</f>
        <v>1993</v>
      </c>
      <c r="C465" s="8">
        <f>C466+C482+C490+C501+C510+C517</f>
        <v>5839</v>
      </c>
      <c r="D465" s="8">
        <f>D466+D482+D490+D501+D510+D517</f>
        <v>5829.0000000000009</v>
      </c>
      <c r="E465" s="36">
        <f>E466+E482+E490+E501+E510+E517</f>
        <v>3269</v>
      </c>
      <c r="F465" s="36">
        <f>SUM(E465/D465)*100</f>
        <v>56.081660662206204</v>
      </c>
      <c r="G465" s="26">
        <f>SUM((E465-B465)/B465)</f>
        <v>0.64024084295032613</v>
      </c>
    </row>
    <row r="466" spans="1:7" ht="18.75" customHeight="1">
      <c r="A466" s="1" t="s">
        <v>887</v>
      </c>
      <c r="B466" s="8">
        <f>SUM(B467:B481)</f>
        <v>1115</v>
      </c>
      <c r="C466" s="8">
        <f>SUM(C467:C481)</f>
        <v>5296</v>
      </c>
      <c r="D466" s="8">
        <f>SUM(D467:D481)</f>
        <v>5296.77</v>
      </c>
      <c r="E466" s="36">
        <f>SUM(E467:E481)</f>
        <v>1533</v>
      </c>
      <c r="F466" s="36">
        <f>SUM(E466/D466)*100</f>
        <v>28.942166641179433</v>
      </c>
      <c r="G466" s="26">
        <f>SUM((E466-B466)/B466)</f>
        <v>0.37488789237668163</v>
      </c>
    </row>
    <row r="467" spans="1:7" ht="18.75" customHeight="1">
      <c r="A467" s="1" t="s">
        <v>4</v>
      </c>
      <c r="B467" s="8">
        <v>695</v>
      </c>
      <c r="C467" s="8">
        <v>750</v>
      </c>
      <c r="D467" s="8">
        <v>750</v>
      </c>
      <c r="E467" s="36">
        <v>457</v>
      </c>
      <c r="F467" s="36">
        <f>SUM(E467/D467)*100</f>
        <v>60.93333333333333</v>
      </c>
      <c r="G467" s="26">
        <f>SUM((E467-B467)/B467)</f>
        <v>-0.34244604316546762</v>
      </c>
    </row>
    <row r="468" spans="1:7" ht="18.75" customHeight="1">
      <c r="A468" s="1" t="s">
        <v>5</v>
      </c>
      <c r="B468" s="8"/>
      <c r="C468" s="8"/>
      <c r="D468" s="8"/>
      <c r="E468" s="36"/>
      <c r="F468" s="36"/>
      <c r="G468" s="26"/>
    </row>
    <row r="469" spans="1:7" ht="18.75" customHeight="1">
      <c r="A469" s="1" t="s">
        <v>6</v>
      </c>
      <c r="B469" s="8"/>
      <c r="C469" s="8"/>
      <c r="D469" s="8"/>
      <c r="E469" s="36"/>
      <c r="F469" s="36"/>
      <c r="G469" s="26"/>
    </row>
    <row r="470" spans="1:7" ht="18.75" customHeight="1">
      <c r="A470" s="1" t="s">
        <v>261</v>
      </c>
      <c r="B470" s="8"/>
      <c r="C470" s="8">
        <v>50</v>
      </c>
      <c r="D470" s="8">
        <v>50</v>
      </c>
      <c r="E470" s="36">
        <v>73</v>
      </c>
      <c r="F470" s="36">
        <f>SUM(E470/D470)*100</f>
        <v>146</v>
      </c>
      <c r="G470" s="26" t="s">
        <v>1022</v>
      </c>
    </row>
    <row r="471" spans="1:7" ht="18.75" customHeight="1">
      <c r="A471" s="1" t="s">
        <v>262</v>
      </c>
      <c r="B471" s="8"/>
      <c r="C471" s="8">
        <v>217</v>
      </c>
      <c r="D471" s="8">
        <v>217</v>
      </c>
      <c r="E471" s="36">
        <v>701</v>
      </c>
      <c r="F471" s="36">
        <f>SUM(E471/D471)*100</f>
        <v>323.04147465437791</v>
      </c>
      <c r="G471" s="26" t="s">
        <v>1022</v>
      </c>
    </row>
    <row r="472" spans="1:7" ht="18.75" customHeight="1">
      <c r="A472" s="1" t="s">
        <v>263</v>
      </c>
      <c r="B472" s="8"/>
      <c r="C472" s="8"/>
      <c r="D472" s="8"/>
      <c r="E472" s="36"/>
      <c r="F472" s="36"/>
      <c r="G472" s="26"/>
    </row>
    <row r="473" spans="1:7" ht="18.75" customHeight="1">
      <c r="A473" s="1" t="s">
        <v>264</v>
      </c>
      <c r="B473" s="8"/>
      <c r="C473" s="8"/>
      <c r="D473" s="8"/>
      <c r="E473" s="36"/>
      <c r="F473" s="36"/>
      <c r="G473" s="26"/>
    </row>
    <row r="474" spans="1:7" ht="18.75" customHeight="1">
      <c r="A474" s="1" t="s">
        <v>265</v>
      </c>
      <c r="B474" s="8"/>
      <c r="C474" s="8">
        <v>20</v>
      </c>
      <c r="D474" s="8">
        <v>20</v>
      </c>
      <c r="E474" s="36"/>
      <c r="F474" s="36">
        <f>SUM(E474/D474)*100</f>
        <v>0</v>
      </c>
      <c r="G474" s="26"/>
    </row>
    <row r="475" spans="1:7" ht="18.75" customHeight="1">
      <c r="A475" s="1" t="s">
        <v>266</v>
      </c>
      <c r="B475" s="8"/>
      <c r="C475" s="8">
        <v>30</v>
      </c>
      <c r="D475" s="8">
        <v>30</v>
      </c>
      <c r="E475" s="36">
        <v>4</v>
      </c>
      <c r="F475" s="36">
        <f>SUM(E475/D475)*100</f>
        <v>13.333333333333334</v>
      </c>
      <c r="G475" s="26" t="s">
        <v>1022</v>
      </c>
    </row>
    <row r="476" spans="1:7" ht="18.75" customHeight="1">
      <c r="A476" s="1" t="s">
        <v>888</v>
      </c>
      <c r="B476" s="8"/>
      <c r="C476" s="8"/>
      <c r="D476" s="8"/>
      <c r="E476" s="36"/>
      <c r="F476" s="36"/>
      <c r="G476" s="26"/>
    </row>
    <row r="477" spans="1:7" ht="18.75" customHeight="1">
      <c r="A477" s="1" t="s">
        <v>267</v>
      </c>
      <c r="B477" s="8"/>
      <c r="C477" s="8"/>
      <c r="D477" s="8"/>
      <c r="E477" s="36"/>
      <c r="F477" s="36"/>
      <c r="G477" s="26"/>
    </row>
    <row r="478" spans="1:7" ht="18.75" customHeight="1">
      <c r="A478" s="1" t="s">
        <v>889</v>
      </c>
      <c r="B478" s="30">
        <v>420</v>
      </c>
      <c r="C478" s="8"/>
      <c r="D478" s="8"/>
      <c r="E478" s="36"/>
      <c r="F478" s="36"/>
      <c r="G478" s="26">
        <f>SUM((E478-B478)/B478)</f>
        <v>-1</v>
      </c>
    </row>
    <row r="479" spans="1:7" ht="18.75" customHeight="1">
      <c r="A479" s="1" t="s">
        <v>890</v>
      </c>
      <c r="B479" s="11"/>
      <c r="C479" s="11"/>
      <c r="D479" s="8">
        <v>112.86</v>
      </c>
      <c r="E479" s="36">
        <v>88</v>
      </c>
      <c r="F479" s="36">
        <f>SUM(E479/D479)*100</f>
        <v>77.972709551656919</v>
      </c>
      <c r="G479" s="26" t="s">
        <v>1022</v>
      </c>
    </row>
    <row r="480" spans="1:7" ht="18.75" customHeight="1">
      <c r="A480" s="1" t="s">
        <v>891</v>
      </c>
      <c r="B480" s="11"/>
      <c r="C480" s="11">
        <v>4129</v>
      </c>
      <c r="D480" s="8">
        <v>116.91</v>
      </c>
      <c r="E480" s="36">
        <v>83</v>
      </c>
      <c r="F480" s="36">
        <f>SUM(E480/D480)*100</f>
        <v>70.994782311179534</v>
      </c>
      <c r="G480" s="26" t="s">
        <v>1022</v>
      </c>
    </row>
    <row r="481" spans="1:7" ht="18.75" customHeight="1">
      <c r="A481" s="1" t="s">
        <v>892</v>
      </c>
      <c r="B481" s="8"/>
      <c r="C481" s="8">
        <v>100</v>
      </c>
      <c r="D481" s="8">
        <v>4000</v>
      </c>
      <c r="E481" s="36">
        <v>127</v>
      </c>
      <c r="F481" s="36">
        <f>SUM(E481/D481)*100</f>
        <v>3.1749999999999998</v>
      </c>
      <c r="G481" s="26" t="s">
        <v>1022</v>
      </c>
    </row>
    <row r="482" spans="1:7" ht="18.75" customHeight="1">
      <c r="A482" s="1" t="s">
        <v>268</v>
      </c>
      <c r="B482" s="8">
        <f>SUM(B483:B489)</f>
        <v>61</v>
      </c>
      <c r="C482" s="8">
        <f>SUM(C483:C489)</f>
        <v>0</v>
      </c>
      <c r="D482" s="8">
        <f>SUM(D483:D489)</f>
        <v>0</v>
      </c>
      <c r="E482" s="36">
        <f>SUM(E483:E489)</f>
        <v>329</v>
      </c>
      <c r="F482" s="36"/>
      <c r="G482" s="26">
        <f>SUM((E482-B482)/B482)</f>
        <v>4.3934426229508201</v>
      </c>
    </row>
    <row r="483" spans="1:7" ht="18.75" customHeight="1">
      <c r="A483" s="1" t="s">
        <v>4</v>
      </c>
      <c r="B483" s="8"/>
      <c r="C483" s="8"/>
      <c r="D483" s="8"/>
      <c r="E483" s="36"/>
      <c r="F483" s="36"/>
      <c r="G483" s="26"/>
    </row>
    <row r="484" spans="1:7" ht="18.75" customHeight="1">
      <c r="A484" s="1" t="s">
        <v>5</v>
      </c>
      <c r="B484" s="8"/>
      <c r="C484" s="8"/>
      <c r="D484" s="8"/>
      <c r="E484" s="36"/>
      <c r="F484" s="36"/>
      <c r="G484" s="26"/>
    </row>
    <row r="485" spans="1:7" ht="18.75" customHeight="1">
      <c r="A485" s="1" t="s">
        <v>6</v>
      </c>
      <c r="B485" s="8"/>
      <c r="C485" s="8"/>
      <c r="D485" s="8"/>
      <c r="E485" s="36"/>
      <c r="F485" s="36"/>
      <c r="G485" s="26"/>
    </row>
    <row r="486" spans="1:7" ht="18.75" customHeight="1">
      <c r="A486" s="1" t="s">
        <v>269</v>
      </c>
      <c r="B486" s="8">
        <v>61</v>
      </c>
      <c r="C486" s="8"/>
      <c r="D486" s="8"/>
      <c r="E486" s="36">
        <v>292</v>
      </c>
      <c r="F486" s="36"/>
      <c r="G486" s="26">
        <f>SUM((E486-B486)/B486)</f>
        <v>3.7868852459016393</v>
      </c>
    </row>
    <row r="487" spans="1:7" ht="18.75" customHeight="1">
      <c r="A487" s="1" t="s">
        <v>270</v>
      </c>
      <c r="B487" s="8"/>
      <c r="C487" s="8"/>
      <c r="D487" s="8"/>
      <c r="E487" s="36">
        <v>37</v>
      </c>
      <c r="F487" s="36"/>
      <c r="G487" s="26" t="s">
        <v>1022</v>
      </c>
    </row>
    <row r="488" spans="1:7" ht="18.75" customHeight="1">
      <c r="A488" s="1" t="s">
        <v>271</v>
      </c>
      <c r="B488" s="8"/>
      <c r="C488" s="8"/>
      <c r="D488" s="8"/>
      <c r="E488" s="36"/>
      <c r="F488" s="36"/>
      <c r="G488" s="26"/>
    </row>
    <row r="489" spans="1:7" ht="18.75" customHeight="1">
      <c r="A489" s="1" t="s">
        <v>272</v>
      </c>
      <c r="B489" s="8"/>
      <c r="C489" s="8"/>
      <c r="D489" s="8"/>
      <c r="E489" s="36"/>
      <c r="F489" s="36"/>
      <c r="G489" s="26"/>
    </row>
    <row r="490" spans="1:7" ht="18.75" customHeight="1">
      <c r="A490" s="1" t="s">
        <v>273</v>
      </c>
      <c r="B490" s="8">
        <f>SUM(B491:B500)</f>
        <v>177</v>
      </c>
      <c r="C490" s="8">
        <f>SUM(C491:C500)</f>
        <v>247</v>
      </c>
      <c r="D490" s="8">
        <f>SUM(D491:D500)</f>
        <v>254.81</v>
      </c>
      <c r="E490" s="36">
        <f>SUM(E491:E500)</f>
        <v>435</v>
      </c>
      <c r="F490" s="36">
        <f>SUM(E490/D490)*100</f>
        <v>170.71543503002238</v>
      </c>
      <c r="G490" s="26">
        <f>SUM((E490-B490)/B490)</f>
        <v>1.4576271186440677</v>
      </c>
    </row>
    <row r="491" spans="1:7" ht="18.75" customHeight="1">
      <c r="A491" s="1" t="s">
        <v>4</v>
      </c>
      <c r="B491" s="8">
        <v>136</v>
      </c>
      <c r="C491" s="8">
        <v>90</v>
      </c>
      <c r="D491" s="8">
        <v>90</v>
      </c>
      <c r="E491" s="36">
        <v>86</v>
      </c>
      <c r="F491" s="36">
        <f>SUM(E491/D491)*100</f>
        <v>95.555555555555557</v>
      </c>
      <c r="G491" s="26">
        <f>SUM((E491-B491)/B491)</f>
        <v>-0.36764705882352944</v>
      </c>
    </row>
    <row r="492" spans="1:7" ht="18.75" customHeight="1">
      <c r="A492" s="1" t="s">
        <v>5</v>
      </c>
      <c r="B492" s="8"/>
      <c r="C492" s="8"/>
      <c r="D492" s="8"/>
      <c r="E492" s="36">
        <v>5</v>
      </c>
      <c r="F492" s="36"/>
      <c r="G492" s="26" t="s">
        <v>1022</v>
      </c>
    </row>
    <row r="493" spans="1:7" ht="18.75" customHeight="1">
      <c r="A493" s="1" t="s">
        <v>6</v>
      </c>
      <c r="B493" s="8"/>
      <c r="C493" s="8"/>
      <c r="D493" s="8"/>
      <c r="E493" s="36"/>
      <c r="F493" s="36"/>
      <c r="G493" s="26"/>
    </row>
    <row r="494" spans="1:7" ht="18.75" customHeight="1">
      <c r="A494" s="1" t="s">
        <v>274</v>
      </c>
      <c r="B494" s="8"/>
      <c r="C494" s="8"/>
      <c r="D494" s="8"/>
      <c r="E494" s="36"/>
      <c r="F494" s="36"/>
      <c r="G494" s="26"/>
    </row>
    <row r="495" spans="1:7" ht="18.75" customHeight="1">
      <c r="A495" s="1" t="s">
        <v>275</v>
      </c>
      <c r="B495" s="8">
        <v>41</v>
      </c>
      <c r="C495" s="8"/>
      <c r="D495" s="8"/>
      <c r="E495" s="36">
        <v>49</v>
      </c>
      <c r="F495" s="36"/>
      <c r="G495" s="26">
        <f>SUM((E495-B495)/B495)</f>
        <v>0.1951219512195122</v>
      </c>
    </row>
    <row r="496" spans="1:7" ht="18.75" customHeight="1">
      <c r="A496" s="1" t="s">
        <v>276</v>
      </c>
      <c r="B496" s="8"/>
      <c r="C496" s="8"/>
      <c r="D496" s="8"/>
      <c r="E496" s="36"/>
      <c r="F496" s="36"/>
      <c r="G496" s="26"/>
    </row>
    <row r="497" spans="1:7" ht="18.75" customHeight="1">
      <c r="A497" s="1" t="s">
        <v>277</v>
      </c>
      <c r="B497" s="8"/>
      <c r="C497" s="8">
        <v>150</v>
      </c>
      <c r="D497" s="8">
        <v>150</v>
      </c>
      <c r="E497" s="36">
        <v>114</v>
      </c>
      <c r="F497" s="36">
        <f>SUM(E497/D497)*100</f>
        <v>76</v>
      </c>
      <c r="G497" s="26" t="s">
        <v>1022</v>
      </c>
    </row>
    <row r="498" spans="1:7" ht="18.75" customHeight="1">
      <c r="A498" s="1" t="s">
        <v>278</v>
      </c>
      <c r="B498" s="8"/>
      <c r="C498" s="8"/>
      <c r="D498" s="8"/>
      <c r="E498" s="36">
        <v>112</v>
      </c>
      <c r="F498" s="36"/>
      <c r="G498" s="26" t="s">
        <v>1022</v>
      </c>
    </row>
    <row r="499" spans="1:7" ht="18.75" customHeight="1">
      <c r="A499" s="1" t="s">
        <v>279</v>
      </c>
      <c r="B499" s="8"/>
      <c r="C499" s="8"/>
      <c r="D499" s="8"/>
      <c r="E499" s="36"/>
      <c r="F499" s="36"/>
      <c r="G499" s="26"/>
    </row>
    <row r="500" spans="1:7" ht="18.75" customHeight="1">
      <c r="A500" s="1" t="s">
        <v>280</v>
      </c>
      <c r="B500" s="8"/>
      <c r="C500" s="8">
        <v>7</v>
      </c>
      <c r="D500" s="8">
        <v>14.81</v>
      </c>
      <c r="E500" s="36">
        <v>69</v>
      </c>
      <c r="F500" s="36">
        <f>SUM(E500/D500)*100</f>
        <v>465.90141796083725</v>
      </c>
      <c r="G500" s="26" t="s">
        <v>1022</v>
      </c>
    </row>
    <row r="501" spans="1:7" ht="18.75" customHeight="1">
      <c r="A501" s="1" t="s">
        <v>893</v>
      </c>
      <c r="B501" s="8">
        <f>SUM(B502:B509)</f>
        <v>0</v>
      </c>
      <c r="C501" s="8">
        <f>SUM(C502:C509)</f>
        <v>0</v>
      </c>
      <c r="D501" s="8">
        <f>SUM(D502:D509)</f>
        <v>0</v>
      </c>
      <c r="E501" s="36">
        <f>SUM(E502:E509)</f>
        <v>30</v>
      </c>
      <c r="F501" s="36"/>
      <c r="G501" s="26" t="s">
        <v>1022</v>
      </c>
    </row>
    <row r="502" spans="1:7" ht="18.75" customHeight="1">
      <c r="A502" s="1" t="s">
        <v>833</v>
      </c>
      <c r="B502" s="11"/>
      <c r="C502" s="11"/>
      <c r="D502" s="8"/>
      <c r="E502" s="36">
        <v>29</v>
      </c>
      <c r="F502" s="36"/>
      <c r="G502" s="26" t="s">
        <v>1022</v>
      </c>
    </row>
    <row r="503" spans="1:7" ht="18.75" customHeight="1">
      <c r="A503" s="1" t="s">
        <v>894</v>
      </c>
      <c r="B503" s="11"/>
      <c r="C503" s="11"/>
      <c r="D503" s="8"/>
      <c r="E503" s="36"/>
      <c r="F503" s="36"/>
      <c r="G503" s="26"/>
    </row>
    <row r="504" spans="1:7" ht="18.75" customHeight="1">
      <c r="A504" s="1" t="s">
        <v>852</v>
      </c>
      <c r="B504" s="11"/>
      <c r="C504" s="11"/>
      <c r="D504" s="8"/>
      <c r="E504" s="36"/>
      <c r="F504" s="36"/>
      <c r="G504" s="26"/>
    </row>
    <row r="505" spans="1:7" ht="18.75" customHeight="1">
      <c r="A505" s="1" t="s">
        <v>895</v>
      </c>
      <c r="B505" s="11"/>
      <c r="C505" s="11"/>
      <c r="D505" s="8"/>
      <c r="E505" s="36"/>
      <c r="F505" s="36"/>
      <c r="G505" s="26"/>
    </row>
    <row r="506" spans="1:7" ht="18.75" customHeight="1">
      <c r="A506" s="1" t="s">
        <v>896</v>
      </c>
      <c r="B506" s="11"/>
      <c r="C506" s="11"/>
      <c r="D506" s="8"/>
      <c r="E506" s="36"/>
      <c r="F506" s="36"/>
      <c r="G506" s="26"/>
    </row>
    <row r="507" spans="1:7" ht="18.75" customHeight="1">
      <c r="A507" s="1" t="s">
        <v>897</v>
      </c>
      <c r="B507" s="11"/>
      <c r="C507" s="11"/>
      <c r="D507" s="8"/>
      <c r="E507" s="36"/>
      <c r="F507" s="36"/>
      <c r="G507" s="26"/>
    </row>
    <row r="508" spans="1:7" ht="18.75" customHeight="1">
      <c r="A508" s="1" t="s">
        <v>898</v>
      </c>
      <c r="B508" s="11"/>
      <c r="C508" s="11"/>
      <c r="D508" s="8"/>
      <c r="E508" s="36"/>
      <c r="F508" s="36"/>
      <c r="G508" s="26"/>
    </row>
    <row r="509" spans="1:7" ht="18.75" customHeight="1">
      <c r="A509" s="1" t="s">
        <v>899</v>
      </c>
      <c r="B509" s="11"/>
      <c r="C509" s="11"/>
      <c r="D509" s="8"/>
      <c r="E509" s="36">
        <v>1</v>
      </c>
      <c r="F509" s="36"/>
      <c r="G509" s="26" t="s">
        <v>1022</v>
      </c>
    </row>
    <row r="510" spans="1:7" ht="18.75" customHeight="1">
      <c r="A510" s="1" t="s">
        <v>900</v>
      </c>
      <c r="B510" s="8">
        <f>SUM(B511:B516)</f>
        <v>640</v>
      </c>
      <c r="C510" s="8">
        <f>SUM(C511:C516)</f>
        <v>296</v>
      </c>
      <c r="D510" s="8">
        <f>SUM(D511:D516)</f>
        <v>277.42</v>
      </c>
      <c r="E510" s="36">
        <f>SUM(E511:E516)</f>
        <v>557</v>
      </c>
      <c r="F510" s="36">
        <f>SUM(E510/D510)*100</f>
        <v>200.77860284045852</v>
      </c>
      <c r="G510" s="26">
        <f>SUM((E510-B510)/B510)</f>
        <v>-0.12968750000000001</v>
      </c>
    </row>
    <row r="511" spans="1:7" ht="18.75" customHeight="1">
      <c r="A511" s="1" t="s">
        <v>4</v>
      </c>
      <c r="B511" s="8">
        <v>348</v>
      </c>
      <c r="C511" s="8">
        <v>200</v>
      </c>
      <c r="D511" s="8">
        <v>277.42</v>
      </c>
      <c r="E511" s="36">
        <v>243</v>
      </c>
      <c r="F511" s="36">
        <f>SUM(E511/D511)*100</f>
        <v>87.592819551582437</v>
      </c>
      <c r="G511" s="26">
        <f>SUM((E511-B511)/B511)</f>
        <v>-0.30172413793103448</v>
      </c>
    </row>
    <row r="512" spans="1:7" ht="18.75" customHeight="1">
      <c r="A512" s="1" t="s">
        <v>5</v>
      </c>
      <c r="B512" s="8">
        <v>144</v>
      </c>
      <c r="C512" s="8"/>
      <c r="D512" s="8"/>
      <c r="E512" s="36"/>
      <c r="F512" s="36"/>
      <c r="G512" s="26">
        <f>SUM((E512-B512)/B512)</f>
        <v>-1</v>
      </c>
    </row>
    <row r="513" spans="1:7" ht="18.75" customHeight="1">
      <c r="A513" s="1" t="s">
        <v>6</v>
      </c>
      <c r="B513" s="8"/>
      <c r="C513" s="8"/>
      <c r="D513" s="8"/>
      <c r="E513" s="36"/>
      <c r="F513" s="36"/>
      <c r="G513" s="26"/>
    </row>
    <row r="514" spans="1:7" ht="18.75" customHeight="1">
      <c r="A514" s="1" t="s">
        <v>281</v>
      </c>
      <c r="B514" s="8"/>
      <c r="C514" s="8"/>
      <c r="D514" s="8"/>
      <c r="E514" s="36">
        <v>37</v>
      </c>
      <c r="F514" s="36"/>
      <c r="G514" s="26" t="s">
        <v>1022</v>
      </c>
    </row>
    <row r="515" spans="1:7" ht="18.75" customHeight="1">
      <c r="A515" s="1" t="s">
        <v>282</v>
      </c>
      <c r="B515" s="8">
        <v>148</v>
      </c>
      <c r="C515" s="8"/>
      <c r="D515" s="8"/>
      <c r="E515" s="36">
        <v>244</v>
      </c>
      <c r="F515" s="36"/>
      <c r="G515" s="26">
        <f>SUM((E515-B515)/B515)</f>
        <v>0.64864864864864868</v>
      </c>
    </row>
    <row r="516" spans="1:7" ht="18.75" customHeight="1">
      <c r="A516" s="1" t="s">
        <v>901</v>
      </c>
      <c r="B516" s="8"/>
      <c r="C516" s="8">
        <v>96</v>
      </c>
      <c r="D516" s="8"/>
      <c r="E516" s="36">
        <v>33</v>
      </c>
      <c r="F516" s="36"/>
      <c r="G516" s="26" t="s">
        <v>1022</v>
      </c>
    </row>
    <row r="517" spans="1:7" ht="18.75" customHeight="1">
      <c r="A517" s="1" t="s">
        <v>283</v>
      </c>
      <c r="B517" s="8"/>
      <c r="C517" s="8"/>
      <c r="D517" s="8">
        <f>SUM(D518:D520)</f>
        <v>0</v>
      </c>
      <c r="E517" s="36">
        <f>SUM(E518:E520)</f>
        <v>385</v>
      </c>
      <c r="F517" s="36"/>
      <c r="G517" s="26" t="s">
        <v>1022</v>
      </c>
    </row>
    <row r="518" spans="1:7" ht="18.75" customHeight="1">
      <c r="A518" s="1" t="s">
        <v>284</v>
      </c>
      <c r="B518" s="8"/>
      <c r="C518" s="8"/>
      <c r="D518" s="8"/>
      <c r="E518" s="36"/>
      <c r="F518" s="36"/>
      <c r="G518" s="26"/>
    </row>
    <row r="519" spans="1:7" ht="18.75" customHeight="1">
      <c r="A519" s="1" t="s">
        <v>285</v>
      </c>
      <c r="B519" s="8"/>
      <c r="C519" s="8"/>
      <c r="D519" s="8"/>
      <c r="E519" s="36">
        <v>69</v>
      </c>
      <c r="F519" s="36"/>
      <c r="G519" s="26" t="s">
        <v>1022</v>
      </c>
    </row>
    <row r="520" spans="1:7" ht="18.75" customHeight="1">
      <c r="A520" s="1" t="s">
        <v>286</v>
      </c>
      <c r="B520" s="11"/>
      <c r="C520" s="11"/>
      <c r="D520" s="8"/>
      <c r="E520" s="36">
        <v>316</v>
      </c>
      <c r="F520" s="36"/>
      <c r="G520" s="26" t="s">
        <v>1022</v>
      </c>
    </row>
    <row r="521" spans="1:7" ht="18.75" customHeight="1">
      <c r="A521" s="1" t="s">
        <v>287</v>
      </c>
      <c r="B521" s="8">
        <f>B522+B536+B544+B546+B555+B559+B569+B577+B584+B591+B600+B605+B608+B611+B614+B617+B620+B624+B629+B637</f>
        <v>45225</v>
      </c>
      <c r="C521" s="8">
        <f>C522+C536+C544+C546+C555+C559+C569+C577+C584+C591+C600+C605+C608+C611+C614+C617+C620+C624+C629+C637</f>
        <v>27654</v>
      </c>
      <c r="D521" s="8">
        <f>D522+D536+D544+D546+D555+D559+D569+D577+D584+D591+D600+D605+D608+D611+D614+D617+D620+D624+D629+D637</f>
        <v>20223</v>
      </c>
      <c r="E521" s="36">
        <f>E522+E536+E544+E546+E555+E559+E569+E577+E584+E591+E600+E605+E608+E611+E614+E617+E620+E624+E629+E637</f>
        <v>59414</v>
      </c>
      <c r="F521" s="36">
        <f>SUM(E521/D521)*100</f>
        <v>293.79419472877413</v>
      </c>
      <c r="G521" s="26">
        <f t="shared" ref="G521:G581" si="2">SUM((E521-B521)/B521)</f>
        <v>0.31374239911553342</v>
      </c>
    </row>
    <row r="522" spans="1:7" ht="18.75" customHeight="1">
      <c r="A522" s="1" t="s">
        <v>288</v>
      </c>
      <c r="B522" s="8">
        <f>SUM(B523:B535)</f>
        <v>1278</v>
      </c>
      <c r="C522" s="8">
        <f>SUM(C523:C535)</f>
        <v>1125</v>
      </c>
      <c r="D522" s="8">
        <f>SUM(D523:D535)</f>
        <v>1022.8</v>
      </c>
      <c r="E522" s="36">
        <f>SUM(E523:E535)</f>
        <v>1344</v>
      </c>
      <c r="F522" s="36">
        <f>SUM(E522/D522)*100</f>
        <v>131.40398904966759</v>
      </c>
      <c r="G522" s="26">
        <f t="shared" si="2"/>
        <v>5.1643192488262914E-2</v>
      </c>
    </row>
    <row r="523" spans="1:7" ht="18.75" customHeight="1">
      <c r="A523" s="1" t="s">
        <v>4</v>
      </c>
      <c r="B523" s="8">
        <v>831</v>
      </c>
      <c r="C523" s="8">
        <v>700</v>
      </c>
      <c r="D523" s="8">
        <v>700</v>
      </c>
      <c r="E523" s="36">
        <v>973</v>
      </c>
      <c r="F523" s="36">
        <f>SUM(E523/D523)*100</f>
        <v>139</v>
      </c>
      <c r="G523" s="26">
        <f t="shared" si="2"/>
        <v>0.17087845968712395</v>
      </c>
    </row>
    <row r="524" spans="1:7" ht="18.75" customHeight="1">
      <c r="A524" s="1" t="s">
        <v>5</v>
      </c>
      <c r="B524" s="8"/>
      <c r="C524" s="8">
        <v>10</v>
      </c>
      <c r="D524" s="8">
        <v>10</v>
      </c>
      <c r="E524" s="36"/>
      <c r="F524" s="36">
        <f>SUM(E524/D524)*100</f>
        <v>0</v>
      </c>
      <c r="G524" s="26"/>
    </row>
    <row r="525" spans="1:7" ht="18.75" customHeight="1">
      <c r="A525" s="1" t="s">
        <v>6</v>
      </c>
      <c r="B525" s="8"/>
      <c r="C525" s="8"/>
      <c r="D525" s="8"/>
      <c r="E525" s="36"/>
      <c r="F525" s="36"/>
      <c r="G525" s="26"/>
    </row>
    <row r="526" spans="1:7" ht="18.75" customHeight="1">
      <c r="A526" s="1" t="s">
        <v>289</v>
      </c>
      <c r="B526" s="8"/>
      <c r="C526" s="8"/>
      <c r="D526" s="8"/>
      <c r="E526" s="36"/>
      <c r="F526" s="36"/>
      <c r="G526" s="26"/>
    </row>
    <row r="527" spans="1:7" ht="18.75" customHeight="1">
      <c r="A527" s="1" t="s">
        <v>290</v>
      </c>
      <c r="B527" s="8">
        <v>5</v>
      </c>
      <c r="C527" s="8"/>
      <c r="D527" s="8"/>
      <c r="E527" s="36"/>
      <c r="F527" s="36"/>
      <c r="G527" s="26">
        <f t="shared" si="2"/>
        <v>-1</v>
      </c>
    </row>
    <row r="528" spans="1:7" ht="18.75" customHeight="1">
      <c r="A528" s="1" t="s">
        <v>291</v>
      </c>
      <c r="B528" s="8">
        <v>17</v>
      </c>
      <c r="C528" s="8"/>
      <c r="D528" s="8"/>
      <c r="E528" s="36">
        <v>15</v>
      </c>
      <c r="F528" s="36"/>
      <c r="G528" s="26">
        <f t="shared" si="2"/>
        <v>-0.11764705882352941</v>
      </c>
    </row>
    <row r="529" spans="1:7" ht="18.75" customHeight="1">
      <c r="A529" s="1" t="s">
        <v>292</v>
      </c>
      <c r="B529" s="8"/>
      <c r="C529" s="8"/>
      <c r="D529" s="8"/>
      <c r="E529" s="36"/>
      <c r="F529" s="36"/>
      <c r="G529" s="26"/>
    </row>
    <row r="530" spans="1:7" ht="18.75" customHeight="1">
      <c r="A530" s="1" t="s">
        <v>46</v>
      </c>
      <c r="B530" s="8">
        <v>1</v>
      </c>
      <c r="C530" s="8"/>
      <c r="D530" s="8"/>
      <c r="E530" s="36"/>
      <c r="F530" s="36"/>
      <c r="G530" s="26">
        <f t="shared" si="2"/>
        <v>-1</v>
      </c>
    </row>
    <row r="531" spans="1:7" ht="18.75" customHeight="1">
      <c r="A531" s="1" t="s">
        <v>293</v>
      </c>
      <c r="B531" s="8">
        <v>393</v>
      </c>
      <c r="C531" s="8">
        <v>300</v>
      </c>
      <c r="D531" s="8">
        <v>300</v>
      </c>
      <c r="E531" s="36">
        <v>343</v>
      </c>
      <c r="F531" s="36">
        <f>SUM(E531/D531)*100</f>
        <v>114.33333333333333</v>
      </c>
      <c r="G531" s="26">
        <f t="shared" si="2"/>
        <v>-0.1272264631043257</v>
      </c>
    </row>
    <row r="532" spans="1:7" ht="18.75" customHeight="1">
      <c r="A532" s="1" t="s">
        <v>294</v>
      </c>
      <c r="B532" s="8"/>
      <c r="C532" s="8"/>
      <c r="D532" s="8"/>
      <c r="E532" s="36">
        <v>1</v>
      </c>
      <c r="F532" s="36"/>
      <c r="G532" s="26" t="s">
        <v>1022</v>
      </c>
    </row>
    <row r="533" spans="1:7" ht="18.75" customHeight="1">
      <c r="A533" s="1" t="s">
        <v>295</v>
      </c>
      <c r="B533" s="8"/>
      <c r="C533" s="8"/>
      <c r="D533" s="8"/>
      <c r="E533" s="36"/>
      <c r="F533" s="36"/>
      <c r="G533" s="26"/>
    </row>
    <row r="534" spans="1:7" ht="18.75" customHeight="1">
      <c r="A534" s="1" t="s">
        <v>296</v>
      </c>
      <c r="B534" s="8">
        <v>2</v>
      </c>
      <c r="C534" s="8"/>
      <c r="D534" s="8"/>
      <c r="E534" s="36"/>
      <c r="F534" s="36"/>
      <c r="G534" s="26">
        <f t="shared" si="2"/>
        <v>-1</v>
      </c>
    </row>
    <row r="535" spans="1:7" ht="18.75" customHeight="1">
      <c r="A535" s="1" t="s">
        <v>297</v>
      </c>
      <c r="B535" s="8">
        <v>29</v>
      </c>
      <c r="C535" s="8">
        <v>115</v>
      </c>
      <c r="D535" s="8">
        <v>12.8</v>
      </c>
      <c r="E535" s="36">
        <v>12</v>
      </c>
      <c r="F535" s="36">
        <f>SUM(E535/D535)*100</f>
        <v>93.75</v>
      </c>
      <c r="G535" s="26">
        <f t="shared" si="2"/>
        <v>-0.58620689655172409</v>
      </c>
    </row>
    <row r="536" spans="1:7" ht="18.75" customHeight="1">
      <c r="A536" s="1" t="s">
        <v>298</v>
      </c>
      <c r="B536" s="8">
        <f>SUM(B537:B543)</f>
        <v>1056</v>
      </c>
      <c r="C536" s="8">
        <f>SUM(C537:C543)</f>
        <v>354</v>
      </c>
      <c r="D536" s="8">
        <f>SUM(D537:D543)</f>
        <v>415.55</v>
      </c>
      <c r="E536" s="36">
        <f>SUM(E537:E543)</f>
        <v>790</v>
      </c>
      <c r="F536" s="36">
        <f>SUM(E536/D536)*100</f>
        <v>190.1094934424257</v>
      </c>
      <c r="G536" s="26">
        <f t="shared" si="2"/>
        <v>-0.25189393939393939</v>
      </c>
    </row>
    <row r="537" spans="1:7" ht="18.75" customHeight="1">
      <c r="A537" s="1" t="s">
        <v>4</v>
      </c>
      <c r="B537" s="8">
        <v>577</v>
      </c>
      <c r="C537" s="8">
        <v>200</v>
      </c>
      <c r="D537" s="8">
        <v>415.55</v>
      </c>
      <c r="E537" s="36">
        <v>595</v>
      </c>
      <c r="F537" s="36">
        <f>SUM(E537/D537)*100</f>
        <v>143.18373240283961</v>
      </c>
      <c r="G537" s="26">
        <f t="shared" si="2"/>
        <v>3.1195840554592721E-2</v>
      </c>
    </row>
    <row r="538" spans="1:7" ht="18.75" customHeight="1">
      <c r="A538" s="1" t="s">
        <v>5</v>
      </c>
      <c r="B538" s="8">
        <v>389</v>
      </c>
      <c r="C538" s="8"/>
      <c r="D538" s="8"/>
      <c r="E538" s="36"/>
      <c r="F538" s="36"/>
      <c r="G538" s="26">
        <f t="shared" si="2"/>
        <v>-1</v>
      </c>
    </row>
    <row r="539" spans="1:7" ht="18.75" customHeight="1">
      <c r="A539" s="1" t="s">
        <v>6</v>
      </c>
      <c r="B539" s="8"/>
      <c r="C539" s="8"/>
      <c r="D539" s="8"/>
      <c r="E539" s="36"/>
      <c r="F539" s="36"/>
      <c r="G539" s="26"/>
    </row>
    <row r="540" spans="1:7" ht="18.75" customHeight="1">
      <c r="A540" s="1" t="s">
        <v>299</v>
      </c>
      <c r="B540" s="8"/>
      <c r="C540" s="8"/>
      <c r="D540" s="8"/>
      <c r="E540" s="36"/>
      <c r="F540" s="36"/>
      <c r="G540" s="26"/>
    </row>
    <row r="541" spans="1:7" ht="18.75" customHeight="1">
      <c r="A541" s="1" t="s">
        <v>300</v>
      </c>
      <c r="B541" s="11"/>
      <c r="C541" s="11"/>
      <c r="D541" s="8"/>
      <c r="E541" s="36">
        <v>31</v>
      </c>
      <c r="F541" s="36"/>
      <c r="G541" s="26" t="s">
        <v>1022</v>
      </c>
    </row>
    <row r="542" spans="1:7" ht="18.75" customHeight="1">
      <c r="A542" s="1" t="s">
        <v>301</v>
      </c>
      <c r="B542" s="8"/>
      <c r="C542" s="8"/>
      <c r="D542" s="8"/>
      <c r="E542" s="36"/>
      <c r="F542" s="36"/>
      <c r="G542" s="26"/>
    </row>
    <row r="543" spans="1:7" ht="18.75" customHeight="1">
      <c r="A543" s="1" t="s">
        <v>302</v>
      </c>
      <c r="B543" s="8">
        <v>90</v>
      </c>
      <c r="C543" s="8">
        <v>154</v>
      </c>
      <c r="D543" s="8"/>
      <c r="E543" s="36">
        <v>164</v>
      </c>
      <c r="F543" s="36"/>
      <c r="G543" s="26">
        <f t="shared" si="2"/>
        <v>0.82222222222222219</v>
      </c>
    </row>
    <row r="544" spans="1:7" ht="18.75" customHeight="1">
      <c r="A544" s="1" t="s">
        <v>303</v>
      </c>
      <c r="B544" s="8">
        <f>B545</f>
        <v>0</v>
      </c>
      <c r="C544" s="8">
        <f>C545</f>
        <v>0</v>
      </c>
      <c r="D544" s="8">
        <f>D545</f>
        <v>0</v>
      </c>
      <c r="E544" s="36">
        <f>E545</f>
        <v>0</v>
      </c>
      <c r="F544" s="36"/>
      <c r="G544" s="26"/>
    </row>
    <row r="545" spans="1:7" ht="18.75" customHeight="1">
      <c r="A545" s="1" t="s">
        <v>304</v>
      </c>
      <c r="B545" s="8"/>
      <c r="C545" s="8"/>
      <c r="D545" s="8"/>
      <c r="E545" s="36"/>
      <c r="F545" s="36"/>
      <c r="G545" s="26"/>
    </row>
    <row r="546" spans="1:7" ht="18.75" customHeight="1">
      <c r="A546" s="1" t="s">
        <v>305</v>
      </c>
      <c r="B546" s="8">
        <f>SUM(B547:B554)</f>
        <v>6959</v>
      </c>
      <c r="C546" s="8">
        <f>SUM(C547:C554)</f>
        <v>7259</v>
      </c>
      <c r="D546" s="8">
        <f>SUM(D547:D554)</f>
        <v>6899.74</v>
      </c>
      <c r="E546" s="36">
        <f>SUM(E547:E554)</f>
        <v>7958</v>
      </c>
      <c r="F546" s="36">
        <f>SUM(E546/D546)*100</f>
        <v>115.33767939081763</v>
      </c>
      <c r="G546" s="26">
        <f t="shared" si="2"/>
        <v>0.1435551084925995</v>
      </c>
    </row>
    <row r="547" spans="1:7" ht="18.75" customHeight="1">
      <c r="A547" s="1" t="s">
        <v>306</v>
      </c>
      <c r="B547" s="8">
        <v>64</v>
      </c>
      <c r="C547" s="8">
        <v>160</v>
      </c>
      <c r="D547" s="8">
        <v>281.92</v>
      </c>
      <c r="E547" s="36">
        <v>91</v>
      </c>
      <c r="F547" s="36">
        <f>SUM(E547/D547)*100</f>
        <v>32.278660612939838</v>
      </c>
      <c r="G547" s="26">
        <f t="shared" si="2"/>
        <v>0.421875</v>
      </c>
    </row>
    <row r="548" spans="1:7" ht="18.75" customHeight="1">
      <c r="A548" s="1" t="s">
        <v>307</v>
      </c>
      <c r="B548" s="8">
        <v>780</v>
      </c>
      <c r="C548" s="8">
        <v>800</v>
      </c>
      <c r="D548" s="8">
        <v>800</v>
      </c>
      <c r="E548" s="36">
        <v>212</v>
      </c>
      <c r="F548" s="36">
        <f>SUM(E548/D548)*100</f>
        <v>26.5</v>
      </c>
      <c r="G548" s="26">
        <f t="shared" si="2"/>
        <v>-0.72820512820512817</v>
      </c>
    </row>
    <row r="549" spans="1:7" ht="18.75" customHeight="1">
      <c r="A549" s="1" t="s">
        <v>308</v>
      </c>
      <c r="B549" s="8"/>
      <c r="C549" s="8"/>
      <c r="D549" s="8"/>
      <c r="E549" s="36"/>
      <c r="F549" s="36"/>
      <c r="G549" s="26"/>
    </row>
    <row r="550" spans="1:7" ht="18.75" customHeight="1">
      <c r="A550" s="1" t="s">
        <v>309</v>
      </c>
      <c r="B550" s="8"/>
      <c r="C550" s="8"/>
      <c r="D550" s="8"/>
      <c r="E550" s="36"/>
      <c r="F550" s="36"/>
      <c r="G550" s="26"/>
    </row>
    <row r="551" spans="1:7" ht="18.75" customHeight="1">
      <c r="A551" s="1" t="s">
        <v>310</v>
      </c>
      <c r="B551" s="8">
        <v>5330</v>
      </c>
      <c r="C551" s="8">
        <v>4299</v>
      </c>
      <c r="D551" s="8">
        <v>4099</v>
      </c>
      <c r="E551" s="36">
        <v>5246</v>
      </c>
      <c r="F551" s="36">
        <f>SUM(E551/D551)*100</f>
        <v>127.98243474018054</v>
      </c>
      <c r="G551" s="26">
        <f t="shared" si="2"/>
        <v>-1.5759849906191371E-2</v>
      </c>
    </row>
    <row r="552" spans="1:7" ht="18.75" customHeight="1">
      <c r="A552" s="1" t="s">
        <v>311</v>
      </c>
      <c r="B552" s="8"/>
      <c r="C552" s="8"/>
      <c r="D552" s="8"/>
      <c r="E552" s="36">
        <v>552</v>
      </c>
      <c r="F552" s="36"/>
      <c r="G552" s="26" t="s">
        <v>1022</v>
      </c>
    </row>
    <row r="553" spans="1:7" ht="18.75" customHeight="1">
      <c r="A553" s="1" t="s">
        <v>312</v>
      </c>
      <c r="B553" s="8">
        <v>776</v>
      </c>
      <c r="C553" s="8">
        <v>2000</v>
      </c>
      <c r="D553" s="8">
        <v>1718.82</v>
      </c>
      <c r="E553" s="36">
        <v>1840</v>
      </c>
      <c r="F553" s="36">
        <f>SUM(E553/D553)*100</f>
        <v>107.05018559244132</v>
      </c>
      <c r="G553" s="26">
        <f t="shared" si="2"/>
        <v>1.3711340206185567</v>
      </c>
    </row>
    <row r="554" spans="1:7" ht="18.75" customHeight="1">
      <c r="A554" s="1" t="s">
        <v>313</v>
      </c>
      <c r="B554" s="8">
        <v>9</v>
      </c>
      <c r="C554" s="8"/>
      <c r="D554" s="8"/>
      <c r="E554" s="36">
        <v>17</v>
      </c>
      <c r="F554" s="36"/>
      <c r="G554" s="26">
        <f t="shared" si="2"/>
        <v>0.88888888888888884</v>
      </c>
    </row>
    <row r="555" spans="1:7" ht="18.75" customHeight="1">
      <c r="A555" s="1" t="s">
        <v>314</v>
      </c>
      <c r="B555" s="8">
        <f>SUM(B556:B558)</f>
        <v>0</v>
      </c>
      <c r="C555" s="8">
        <f>SUM(C556:C558)</f>
        <v>0</v>
      </c>
      <c r="D555" s="8">
        <f>SUM(D556:D558)</f>
        <v>0</v>
      </c>
      <c r="E555" s="36">
        <f>SUM(E556:E558)</f>
        <v>0</v>
      </c>
      <c r="F555" s="36"/>
      <c r="G555" s="26"/>
    </row>
    <row r="556" spans="1:7" ht="18.75" customHeight="1">
      <c r="A556" s="1" t="s">
        <v>315</v>
      </c>
      <c r="B556" s="8"/>
      <c r="C556" s="8"/>
      <c r="D556" s="8"/>
      <c r="E556" s="36"/>
      <c r="F556" s="36"/>
      <c r="G556" s="26"/>
    </row>
    <row r="557" spans="1:7" ht="18.75" customHeight="1">
      <c r="A557" s="1" t="s">
        <v>316</v>
      </c>
      <c r="B557" s="8"/>
      <c r="C557" s="8"/>
      <c r="D557" s="8"/>
      <c r="E557" s="36"/>
      <c r="F557" s="36"/>
      <c r="G557" s="26"/>
    </row>
    <row r="558" spans="1:7" ht="18.75" customHeight="1">
      <c r="A558" s="1" t="s">
        <v>317</v>
      </c>
      <c r="B558" s="8"/>
      <c r="C558" s="8"/>
      <c r="D558" s="8"/>
      <c r="E558" s="36"/>
      <c r="F558" s="36"/>
      <c r="G558" s="26"/>
    </row>
    <row r="559" spans="1:7" ht="18.75" customHeight="1">
      <c r="A559" s="1" t="s">
        <v>318</v>
      </c>
      <c r="B559" s="8">
        <f>SUM(B560:B568)</f>
        <v>576</v>
      </c>
      <c r="C559" s="8">
        <f>SUM(C560:C568)</f>
        <v>605</v>
      </c>
      <c r="D559" s="8">
        <f>SUM(D560:D568)</f>
        <v>437</v>
      </c>
      <c r="E559" s="36">
        <f>SUM(E560:E568)</f>
        <v>1127</v>
      </c>
      <c r="F559" s="36">
        <f>SUM(E559/D559)*100</f>
        <v>257.89473684210526</v>
      </c>
      <c r="G559" s="26">
        <f t="shared" si="2"/>
        <v>0.95659722222222221</v>
      </c>
    </row>
    <row r="560" spans="1:7" ht="18.75" customHeight="1">
      <c r="A560" s="1" t="s">
        <v>319</v>
      </c>
      <c r="B560" s="8">
        <v>449</v>
      </c>
      <c r="C560" s="8">
        <v>605</v>
      </c>
      <c r="D560" s="8">
        <v>437</v>
      </c>
      <c r="E560" s="36">
        <v>1127</v>
      </c>
      <c r="F560" s="36">
        <f>SUM(E560/D560)*100</f>
        <v>257.89473684210526</v>
      </c>
      <c r="G560" s="26">
        <f t="shared" si="2"/>
        <v>1.5100222717149221</v>
      </c>
    </row>
    <row r="561" spans="1:7" ht="18.75" customHeight="1">
      <c r="A561" s="1" t="s">
        <v>320</v>
      </c>
      <c r="B561" s="8"/>
      <c r="C561" s="8"/>
      <c r="D561" s="8"/>
      <c r="E561" s="36"/>
      <c r="F561" s="36"/>
      <c r="G561" s="26"/>
    </row>
    <row r="562" spans="1:7" ht="18.75" customHeight="1">
      <c r="A562" s="1" t="s">
        <v>321</v>
      </c>
      <c r="B562" s="8"/>
      <c r="C562" s="8"/>
      <c r="D562" s="8"/>
      <c r="E562" s="36"/>
      <c r="F562" s="36"/>
      <c r="G562" s="26"/>
    </row>
    <row r="563" spans="1:7" ht="18.75" customHeight="1">
      <c r="A563" s="1" t="s">
        <v>322</v>
      </c>
      <c r="B563" s="8">
        <v>34</v>
      </c>
      <c r="C563" s="8"/>
      <c r="D563" s="8"/>
      <c r="E563" s="36"/>
      <c r="F563" s="36"/>
      <c r="G563" s="26">
        <f t="shared" si="2"/>
        <v>-1</v>
      </c>
    </row>
    <row r="564" spans="1:7" ht="18.75" customHeight="1">
      <c r="A564" s="1" t="s">
        <v>323</v>
      </c>
      <c r="B564" s="8"/>
      <c r="C564" s="8"/>
      <c r="D564" s="8"/>
      <c r="E564" s="36"/>
      <c r="F564" s="36"/>
      <c r="G564" s="26"/>
    </row>
    <row r="565" spans="1:7" ht="18.75" customHeight="1">
      <c r="A565" s="1" t="s">
        <v>324</v>
      </c>
      <c r="B565" s="8"/>
      <c r="C565" s="8"/>
      <c r="D565" s="8"/>
      <c r="E565" s="36"/>
      <c r="F565" s="36"/>
      <c r="G565" s="26"/>
    </row>
    <row r="566" spans="1:7" ht="18.75" customHeight="1">
      <c r="A566" s="1" t="s">
        <v>325</v>
      </c>
      <c r="B566" s="8"/>
      <c r="C566" s="8"/>
      <c r="D566" s="8"/>
      <c r="E566" s="36"/>
      <c r="F566" s="36"/>
      <c r="G566" s="26"/>
    </row>
    <row r="567" spans="1:7" ht="18.75" customHeight="1">
      <c r="A567" s="1" t="s">
        <v>326</v>
      </c>
      <c r="B567" s="8"/>
      <c r="C567" s="8"/>
      <c r="D567" s="8"/>
      <c r="E567" s="36"/>
      <c r="F567" s="36"/>
      <c r="G567" s="26"/>
    </row>
    <row r="568" spans="1:7" ht="18.75" customHeight="1">
      <c r="A568" s="1" t="s">
        <v>327</v>
      </c>
      <c r="B568" s="8">
        <v>93</v>
      </c>
      <c r="C568" s="8"/>
      <c r="D568" s="8"/>
      <c r="E568" s="36"/>
      <c r="F568" s="36"/>
      <c r="G568" s="26">
        <f t="shared" si="2"/>
        <v>-1</v>
      </c>
    </row>
    <row r="569" spans="1:7" ht="18.75" customHeight="1">
      <c r="A569" s="1" t="s">
        <v>328</v>
      </c>
      <c r="B569" s="8">
        <f>SUM(B570:B576)</f>
        <v>1710</v>
      </c>
      <c r="C569" s="8">
        <f>SUM(C570:C576)</f>
        <v>1137</v>
      </c>
      <c r="D569" s="8">
        <f>SUM(D570:D576)</f>
        <v>1601.08</v>
      </c>
      <c r="E569" s="36">
        <f>SUM(E570:E576)</f>
        <v>2408</v>
      </c>
      <c r="F569" s="36">
        <f>SUM(E569/D569)*100</f>
        <v>150.39848102530792</v>
      </c>
      <c r="G569" s="26">
        <f t="shared" si="2"/>
        <v>0.40818713450292399</v>
      </c>
    </row>
    <row r="570" spans="1:7" ht="18.75" customHeight="1">
      <c r="A570" s="1" t="s">
        <v>329</v>
      </c>
      <c r="B570" s="8">
        <v>486</v>
      </c>
      <c r="C570" s="8">
        <v>200</v>
      </c>
      <c r="D570" s="8">
        <v>627</v>
      </c>
      <c r="E570" s="36">
        <v>936</v>
      </c>
      <c r="F570" s="36">
        <f>SUM(E570/D570)*100</f>
        <v>149.28229665071771</v>
      </c>
      <c r="G570" s="26">
        <f t="shared" si="2"/>
        <v>0.92592592592592593</v>
      </c>
    </row>
    <row r="571" spans="1:7" ht="18.75" customHeight="1">
      <c r="A571" s="1" t="s">
        <v>330</v>
      </c>
      <c r="B571" s="8"/>
      <c r="C571" s="8"/>
      <c r="D571" s="8"/>
      <c r="E571" s="36"/>
      <c r="F571" s="36"/>
      <c r="G571" s="26"/>
    </row>
    <row r="572" spans="1:7" ht="18.75" customHeight="1">
      <c r="A572" s="1" t="s">
        <v>331</v>
      </c>
      <c r="B572" s="8">
        <v>280</v>
      </c>
      <c r="C572" s="8">
        <v>200</v>
      </c>
      <c r="D572" s="8">
        <v>280.08</v>
      </c>
      <c r="E572" s="36">
        <v>166</v>
      </c>
      <c r="F572" s="36">
        <f>SUM(E572/D572)*100</f>
        <v>59.268780348471871</v>
      </c>
      <c r="G572" s="26">
        <f t="shared" si="2"/>
        <v>-0.40714285714285714</v>
      </c>
    </row>
    <row r="573" spans="1:7" ht="18.75" customHeight="1">
      <c r="A573" s="1" t="s">
        <v>332</v>
      </c>
      <c r="B573" s="8"/>
      <c r="C573" s="8">
        <v>200</v>
      </c>
      <c r="D573" s="8">
        <v>200</v>
      </c>
      <c r="E573" s="36">
        <v>157</v>
      </c>
      <c r="F573" s="36">
        <f>SUM(E573/D573)*100</f>
        <v>78.5</v>
      </c>
      <c r="G573" s="26" t="s">
        <v>1022</v>
      </c>
    </row>
    <row r="574" spans="1:7" ht="18.75" customHeight="1">
      <c r="A574" s="1" t="s">
        <v>333</v>
      </c>
      <c r="B574" s="8">
        <v>157</v>
      </c>
      <c r="C574" s="8"/>
      <c r="D574" s="8">
        <v>194</v>
      </c>
      <c r="E574" s="36">
        <v>175</v>
      </c>
      <c r="F574" s="36">
        <f>SUM(E574/D574)*100</f>
        <v>90.206185567010309</v>
      </c>
      <c r="G574" s="26">
        <f t="shared" si="2"/>
        <v>0.11464968152866242</v>
      </c>
    </row>
    <row r="575" spans="1:7" ht="18.75" customHeight="1">
      <c r="A575" s="1" t="s">
        <v>334</v>
      </c>
      <c r="B575" s="8"/>
      <c r="C575" s="8"/>
      <c r="D575" s="8"/>
      <c r="E575" s="36"/>
      <c r="F575" s="36"/>
      <c r="G575" s="26"/>
    </row>
    <row r="576" spans="1:7" ht="18.75" customHeight="1">
      <c r="A576" s="1" t="s">
        <v>335</v>
      </c>
      <c r="B576" s="8">
        <v>787</v>
      </c>
      <c r="C576" s="8">
        <v>537</v>
      </c>
      <c r="D576" s="8">
        <v>300</v>
      </c>
      <c r="E576" s="36">
        <v>974</v>
      </c>
      <c r="F576" s="36">
        <f>SUM(E576/D576)*100</f>
        <v>324.66666666666669</v>
      </c>
      <c r="G576" s="26">
        <f t="shared" si="2"/>
        <v>0.23761118170266837</v>
      </c>
    </row>
    <row r="577" spans="1:7" ht="18.75" customHeight="1">
      <c r="A577" s="1" t="s">
        <v>336</v>
      </c>
      <c r="B577" s="8">
        <f>SUM(B578:B583)</f>
        <v>383</v>
      </c>
      <c r="C577" s="8">
        <f>SUM(C578:C583)</f>
        <v>710</v>
      </c>
      <c r="D577" s="8">
        <f>SUM(D578:D583)</f>
        <v>549.17000000000007</v>
      </c>
      <c r="E577" s="36">
        <f>SUM(E578:E583)</f>
        <v>79</v>
      </c>
      <c r="F577" s="36">
        <f>SUM(E577/D577)*100</f>
        <v>14.385345157237284</v>
      </c>
      <c r="G577" s="26">
        <f t="shared" si="2"/>
        <v>-0.79373368146214096</v>
      </c>
    </row>
    <row r="578" spans="1:7" ht="18.75" customHeight="1">
      <c r="A578" s="1" t="s">
        <v>337</v>
      </c>
      <c r="B578" s="8">
        <v>105</v>
      </c>
      <c r="C578" s="8">
        <v>400</v>
      </c>
      <c r="D578" s="8">
        <v>76.900000000000006</v>
      </c>
      <c r="E578" s="36">
        <v>22</v>
      </c>
      <c r="F578" s="36">
        <f>SUM(E578/D578)*100</f>
        <v>28.608582574772427</v>
      </c>
      <c r="G578" s="26">
        <f t="shared" si="2"/>
        <v>-0.79047619047619044</v>
      </c>
    </row>
    <row r="579" spans="1:7" ht="18.75" customHeight="1">
      <c r="A579" s="1" t="s">
        <v>338</v>
      </c>
      <c r="B579" s="8"/>
      <c r="C579" s="8">
        <v>310</v>
      </c>
      <c r="D579" s="8">
        <v>43.9</v>
      </c>
      <c r="E579" s="36">
        <v>33</v>
      </c>
      <c r="F579" s="36">
        <f>SUM(E579/D579)*100</f>
        <v>75.170842824601365</v>
      </c>
      <c r="G579" s="26" t="s">
        <v>1022</v>
      </c>
    </row>
    <row r="580" spans="1:7" ht="18.75" customHeight="1">
      <c r="A580" s="1" t="s">
        <v>339</v>
      </c>
      <c r="B580" s="8">
        <v>8</v>
      </c>
      <c r="C580" s="8"/>
      <c r="D580" s="8"/>
      <c r="E580" s="36"/>
      <c r="F580" s="36"/>
      <c r="G580" s="26">
        <f t="shared" si="2"/>
        <v>-1</v>
      </c>
    </row>
    <row r="581" spans="1:7" ht="18.75" customHeight="1">
      <c r="A581" s="1" t="s">
        <v>340</v>
      </c>
      <c r="B581" s="8">
        <v>14</v>
      </c>
      <c r="C581" s="8"/>
      <c r="D581" s="8"/>
      <c r="E581" s="36">
        <v>5</v>
      </c>
      <c r="F581" s="36"/>
      <c r="G581" s="26">
        <f t="shared" si="2"/>
        <v>-0.6428571428571429</v>
      </c>
    </row>
    <row r="582" spans="1:7" ht="18.75" customHeight="1">
      <c r="A582" s="1" t="s">
        <v>902</v>
      </c>
      <c r="B582" s="8"/>
      <c r="C582" s="8"/>
      <c r="D582" s="8"/>
      <c r="E582" s="36"/>
      <c r="F582" s="36"/>
      <c r="G582" s="26"/>
    </row>
    <row r="583" spans="1:7" ht="18.75" customHeight="1">
      <c r="A583" s="1" t="s">
        <v>341</v>
      </c>
      <c r="B583" s="11">
        <v>256</v>
      </c>
      <c r="C583" s="11"/>
      <c r="D583" s="8">
        <v>428.37</v>
      </c>
      <c r="E583" s="36">
        <v>19</v>
      </c>
      <c r="F583" s="36">
        <f>SUM(E583/D583)*100</f>
        <v>4.435417979783832</v>
      </c>
      <c r="G583" s="26">
        <f t="shared" ref="G583:G645" si="3">SUM((E583-B583)/B583)</f>
        <v>-0.92578125</v>
      </c>
    </row>
    <row r="584" spans="1:7" ht="18.75" customHeight="1">
      <c r="A584" s="1" t="s">
        <v>342</v>
      </c>
      <c r="B584" s="8">
        <f>SUM(B585:B590)</f>
        <v>1899</v>
      </c>
      <c r="C584" s="8">
        <f>SUM(C585:C590)</f>
        <v>530</v>
      </c>
      <c r="D584" s="8">
        <f>SUM(D585:D590)</f>
        <v>533.16</v>
      </c>
      <c r="E584" s="36">
        <f>SUM(E585:E590)</f>
        <v>1255</v>
      </c>
      <c r="F584" s="36">
        <f>SUM(E584/D584)*100</f>
        <v>235.38900142546328</v>
      </c>
      <c r="G584" s="26">
        <f t="shared" si="3"/>
        <v>-0.33912585571353343</v>
      </c>
    </row>
    <row r="585" spans="1:7" ht="18.75" customHeight="1">
      <c r="A585" s="1" t="s">
        <v>343</v>
      </c>
      <c r="B585" s="8"/>
      <c r="C585" s="8"/>
      <c r="D585" s="8"/>
      <c r="E585" s="36"/>
      <c r="F585" s="36"/>
      <c r="G585" s="26"/>
    </row>
    <row r="586" spans="1:7" ht="18.75" customHeight="1">
      <c r="A586" s="1" t="s">
        <v>344</v>
      </c>
      <c r="B586" s="8">
        <v>229</v>
      </c>
      <c r="C586" s="8">
        <v>130</v>
      </c>
      <c r="D586" s="8">
        <v>380</v>
      </c>
      <c r="E586" s="36">
        <v>599</v>
      </c>
      <c r="F586" s="36">
        <f>SUM(E586/D586)*100</f>
        <v>157.63157894736841</v>
      </c>
      <c r="G586" s="26">
        <f t="shared" si="3"/>
        <v>1.6157205240174672</v>
      </c>
    </row>
    <row r="587" spans="1:7" ht="18.75" customHeight="1">
      <c r="A587" s="1" t="s">
        <v>345</v>
      </c>
      <c r="B587" s="8"/>
      <c r="C587" s="8"/>
      <c r="D587" s="8"/>
      <c r="E587" s="36"/>
      <c r="F587" s="36"/>
      <c r="G587" s="26"/>
    </row>
    <row r="588" spans="1:7" ht="18.75" customHeight="1">
      <c r="A588" s="1" t="s">
        <v>346</v>
      </c>
      <c r="B588" s="8">
        <v>1287</v>
      </c>
      <c r="C588" s="8">
        <v>300</v>
      </c>
      <c r="D588" s="8">
        <v>126</v>
      </c>
      <c r="E588" s="36">
        <v>564</v>
      </c>
      <c r="F588" s="36">
        <f>SUM(E588/D588)*100</f>
        <v>447.61904761904765</v>
      </c>
      <c r="G588" s="26">
        <f t="shared" si="3"/>
        <v>-0.56177156177156173</v>
      </c>
    </row>
    <row r="589" spans="1:7" ht="18.75" customHeight="1">
      <c r="A589" s="1" t="s">
        <v>347</v>
      </c>
      <c r="B589" s="8">
        <v>3</v>
      </c>
      <c r="C589" s="8"/>
      <c r="D589" s="8"/>
      <c r="E589" s="36">
        <v>4</v>
      </c>
      <c r="F589" s="36"/>
      <c r="G589" s="26">
        <f t="shared" si="3"/>
        <v>0.33333333333333331</v>
      </c>
    </row>
    <row r="590" spans="1:7" ht="18.75" customHeight="1">
      <c r="A590" s="1" t="s">
        <v>348</v>
      </c>
      <c r="B590" s="8">
        <v>380</v>
      </c>
      <c r="C590" s="8">
        <v>100</v>
      </c>
      <c r="D590" s="8">
        <v>27.16</v>
      </c>
      <c r="E590" s="36">
        <v>88</v>
      </c>
      <c r="F590" s="36">
        <f>SUM(E590/D590)*100</f>
        <v>324.00589101620028</v>
      </c>
      <c r="G590" s="26">
        <f t="shared" si="3"/>
        <v>-0.76842105263157889</v>
      </c>
    </row>
    <row r="591" spans="1:7" ht="18.75" customHeight="1">
      <c r="A591" s="1" t="s">
        <v>349</v>
      </c>
      <c r="B591" s="8">
        <f>SUM(B592:B599)</f>
        <v>148</v>
      </c>
      <c r="C591" s="8">
        <f>SUM(C592:C599)</f>
        <v>183</v>
      </c>
      <c r="D591" s="8">
        <f>SUM(D592:D599)</f>
        <v>182.25</v>
      </c>
      <c r="E591" s="36">
        <f>SUM(E592:E599)</f>
        <v>227</v>
      </c>
      <c r="F591" s="36">
        <f>SUM(E591/D591)*100</f>
        <v>124.55418381344307</v>
      </c>
      <c r="G591" s="26">
        <f t="shared" si="3"/>
        <v>0.53378378378378377</v>
      </c>
    </row>
    <row r="592" spans="1:7" ht="18.75" customHeight="1">
      <c r="A592" s="1" t="s">
        <v>4</v>
      </c>
      <c r="B592" s="8">
        <v>26</v>
      </c>
      <c r="C592" s="8">
        <v>50</v>
      </c>
      <c r="D592" s="8">
        <v>57.37</v>
      </c>
      <c r="E592" s="36">
        <v>31</v>
      </c>
      <c r="F592" s="36">
        <f>SUM(E592/D592)*100</f>
        <v>54.035210040090639</v>
      </c>
      <c r="G592" s="26">
        <f t="shared" si="3"/>
        <v>0.19230769230769232</v>
      </c>
    </row>
    <row r="593" spans="1:7" ht="18.75" customHeight="1">
      <c r="A593" s="1" t="s">
        <v>5</v>
      </c>
      <c r="B593" s="8"/>
      <c r="C593" s="8"/>
      <c r="D593" s="8"/>
      <c r="E593" s="36"/>
      <c r="F593" s="36"/>
      <c r="G593" s="26"/>
    </row>
    <row r="594" spans="1:7" ht="18.75" customHeight="1">
      <c r="A594" s="1" t="s">
        <v>6</v>
      </c>
      <c r="B594" s="8"/>
      <c r="C594" s="8"/>
      <c r="D594" s="8"/>
      <c r="E594" s="36"/>
      <c r="F594" s="36"/>
      <c r="G594" s="26"/>
    </row>
    <row r="595" spans="1:7" ht="18.75" customHeight="1">
      <c r="A595" s="1" t="s">
        <v>350</v>
      </c>
      <c r="B595" s="8">
        <v>31</v>
      </c>
      <c r="C595" s="8">
        <v>40</v>
      </c>
      <c r="D595" s="8">
        <v>40</v>
      </c>
      <c r="E595" s="36">
        <v>144</v>
      </c>
      <c r="F595" s="36">
        <f>SUM(E595/D595)*100</f>
        <v>360</v>
      </c>
      <c r="G595" s="26">
        <f t="shared" si="3"/>
        <v>3.6451612903225805</v>
      </c>
    </row>
    <row r="596" spans="1:7" ht="18.75" customHeight="1">
      <c r="A596" s="1" t="s">
        <v>351</v>
      </c>
      <c r="B596" s="8"/>
      <c r="C596" s="8">
        <v>20</v>
      </c>
      <c r="D596" s="8">
        <v>20</v>
      </c>
      <c r="E596" s="36">
        <v>6</v>
      </c>
      <c r="F596" s="36">
        <f>SUM(E596/D596)*100</f>
        <v>30</v>
      </c>
      <c r="G596" s="26" t="s">
        <v>1022</v>
      </c>
    </row>
    <row r="597" spans="1:7" ht="18.75" customHeight="1">
      <c r="A597" s="1" t="s">
        <v>352</v>
      </c>
      <c r="B597" s="8">
        <v>1</v>
      </c>
      <c r="C597" s="8"/>
      <c r="D597" s="8"/>
      <c r="E597" s="36"/>
      <c r="F597" s="36"/>
      <c r="G597" s="26">
        <f t="shared" si="3"/>
        <v>-1</v>
      </c>
    </row>
    <row r="598" spans="1:7" ht="18.75" customHeight="1">
      <c r="A598" s="1" t="s">
        <v>353</v>
      </c>
      <c r="B598" s="8">
        <v>27</v>
      </c>
      <c r="C598" s="8">
        <v>35</v>
      </c>
      <c r="D598" s="8">
        <v>35</v>
      </c>
      <c r="E598" s="36"/>
      <c r="F598" s="36">
        <f>SUM(E598/D598)*100</f>
        <v>0</v>
      </c>
      <c r="G598" s="26">
        <f t="shared" si="3"/>
        <v>-1</v>
      </c>
    </row>
    <row r="599" spans="1:7" ht="18.75" customHeight="1">
      <c r="A599" s="1" t="s">
        <v>354</v>
      </c>
      <c r="B599" s="8">
        <v>63</v>
      </c>
      <c r="C599" s="8">
        <v>38</v>
      </c>
      <c r="D599" s="8">
        <v>29.88</v>
      </c>
      <c r="E599" s="36">
        <v>46</v>
      </c>
      <c r="F599" s="36">
        <f>SUM(E599/D599)*100</f>
        <v>153.94912985274431</v>
      </c>
      <c r="G599" s="26">
        <f t="shared" si="3"/>
        <v>-0.26984126984126983</v>
      </c>
    </row>
    <row r="600" spans="1:7" ht="18.75" customHeight="1">
      <c r="A600" s="1" t="s">
        <v>355</v>
      </c>
      <c r="B600" s="8">
        <f>SUM(B601:B604)</f>
        <v>5</v>
      </c>
      <c r="C600" s="8">
        <f>SUM(C601:C604)</f>
        <v>0</v>
      </c>
      <c r="D600" s="8">
        <f>SUM(D601:D604)</f>
        <v>0</v>
      </c>
      <c r="E600" s="36">
        <f>SUM(E601:E604)</f>
        <v>5</v>
      </c>
      <c r="F600" s="36"/>
      <c r="G600" s="26">
        <f t="shared" si="3"/>
        <v>0</v>
      </c>
    </row>
    <row r="601" spans="1:7" ht="18.75" customHeight="1">
      <c r="A601" s="1" t="s">
        <v>4</v>
      </c>
      <c r="B601" s="8">
        <v>5</v>
      </c>
      <c r="C601" s="8"/>
      <c r="D601" s="8"/>
      <c r="E601" s="36">
        <v>5</v>
      </c>
      <c r="F601" s="36"/>
      <c r="G601" s="26">
        <f t="shared" si="3"/>
        <v>0</v>
      </c>
    </row>
    <row r="602" spans="1:7" ht="18.75" customHeight="1">
      <c r="A602" s="1" t="s">
        <v>5</v>
      </c>
      <c r="B602" s="8"/>
      <c r="C602" s="8"/>
      <c r="D602" s="8"/>
      <c r="E602" s="36"/>
      <c r="F602" s="36"/>
      <c r="G602" s="26"/>
    </row>
    <row r="603" spans="1:7" ht="18.75" customHeight="1">
      <c r="A603" s="1" t="s">
        <v>6</v>
      </c>
      <c r="B603" s="8"/>
      <c r="C603" s="8"/>
      <c r="D603" s="8"/>
      <c r="E603" s="36"/>
      <c r="F603" s="36"/>
      <c r="G603" s="26"/>
    </row>
    <row r="604" spans="1:7" ht="18.75" customHeight="1">
      <c r="A604" s="1" t="s">
        <v>356</v>
      </c>
      <c r="B604" s="8"/>
      <c r="C604" s="8"/>
      <c r="D604" s="8"/>
      <c r="E604" s="36"/>
      <c r="F604" s="36"/>
      <c r="G604" s="26"/>
    </row>
    <row r="605" spans="1:7" ht="18.75" customHeight="1">
      <c r="A605" s="1" t="s">
        <v>357</v>
      </c>
      <c r="B605" s="8">
        <f>SUM(B606:B607)</f>
        <v>2373</v>
      </c>
      <c r="C605" s="8">
        <f>SUM(C606:C607)</f>
        <v>3865</v>
      </c>
      <c r="D605" s="8">
        <f>SUM(D606:D607)</f>
        <v>2527.62</v>
      </c>
      <c r="E605" s="36">
        <f>SUM(E606:E607)</f>
        <v>4244</v>
      </c>
      <c r="F605" s="36">
        <f>SUM(E605/D605)*100</f>
        <v>167.90498571778986</v>
      </c>
      <c r="G605" s="26">
        <f t="shared" si="3"/>
        <v>0.78845343447113359</v>
      </c>
    </row>
    <row r="606" spans="1:7" ht="18.75" customHeight="1">
      <c r="A606" s="1" t="s">
        <v>358</v>
      </c>
      <c r="B606" s="8">
        <v>525</v>
      </c>
      <c r="C606" s="8">
        <v>902</v>
      </c>
      <c r="D606" s="8">
        <v>475.08</v>
      </c>
      <c r="E606" s="36">
        <v>214</v>
      </c>
      <c r="F606" s="36">
        <f>SUM(E606/D606)*100</f>
        <v>45.045045045045043</v>
      </c>
      <c r="G606" s="26">
        <f t="shared" si="3"/>
        <v>-0.59238095238095234</v>
      </c>
    </row>
    <row r="607" spans="1:7" ht="18.75" customHeight="1">
      <c r="A607" s="1" t="s">
        <v>359</v>
      </c>
      <c r="B607" s="8">
        <v>1848</v>
      </c>
      <c r="C607" s="8">
        <v>2963</v>
      </c>
      <c r="D607" s="8">
        <v>2052.54</v>
      </c>
      <c r="E607" s="36">
        <v>4030</v>
      </c>
      <c r="F607" s="36">
        <f>SUM(E607/D607)*100</f>
        <v>196.34209321133815</v>
      </c>
      <c r="G607" s="26">
        <f t="shared" si="3"/>
        <v>1.1807359307359306</v>
      </c>
    </row>
    <row r="608" spans="1:7" ht="18.75" customHeight="1">
      <c r="A608" s="1" t="s">
        <v>360</v>
      </c>
      <c r="B608" s="8">
        <f>SUM(B609:B610)</f>
        <v>132</v>
      </c>
      <c r="C608" s="8">
        <f>SUM(C609:C610)</f>
        <v>52</v>
      </c>
      <c r="D608" s="8">
        <f>SUM(D609:D610)</f>
        <v>2</v>
      </c>
      <c r="E608" s="36">
        <f>SUM(E609:E610)</f>
        <v>185</v>
      </c>
      <c r="F608" s="36">
        <f>SUM(E608/D608)*100</f>
        <v>9250</v>
      </c>
      <c r="G608" s="26">
        <f t="shared" si="3"/>
        <v>0.40151515151515149</v>
      </c>
    </row>
    <row r="609" spans="1:7" ht="18.75" customHeight="1">
      <c r="A609" s="1" t="s">
        <v>361</v>
      </c>
      <c r="B609" s="8">
        <v>102</v>
      </c>
      <c r="C609" s="8">
        <v>52</v>
      </c>
      <c r="D609" s="8"/>
      <c r="E609" s="36">
        <v>95</v>
      </c>
      <c r="F609" s="36"/>
      <c r="G609" s="26">
        <f t="shared" si="3"/>
        <v>-6.8627450980392163E-2</v>
      </c>
    </row>
    <row r="610" spans="1:7" ht="18.75" customHeight="1">
      <c r="A610" s="1" t="s">
        <v>362</v>
      </c>
      <c r="B610" s="8">
        <v>30</v>
      </c>
      <c r="C610" s="8"/>
      <c r="D610" s="8">
        <v>2</v>
      </c>
      <c r="E610" s="36">
        <v>90</v>
      </c>
      <c r="F610" s="36">
        <f>SUM(E610/D610)*100</f>
        <v>4500</v>
      </c>
      <c r="G610" s="26">
        <f t="shared" si="3"/>
        <v>2</v>
      </c>
    </row>
    <row r="611" spans="1:7" ht="18.75" customHeight="1">
      <c r="A611" s="1" t="s">
        <v>363</v>
      </c>
      <c r="B611" s="8">
        <f>SUM(B612:B613)</f>
        <v>576</v>
      </c>
      <c r="C611" s="8">
        <f>SUM(C612:C613)</f>
        <v>0</v>
      </c>
      <c r="D611" s="8">
        <f>SUM(D612:D613)</f>
        <v>785.09</v>
      </c>
      <c r="E611" s="36">
        <f>SUM(E612:E613)</f>
        <v>47</v>
      </c>
      <c r="F611" s="36">
        <f>SUM(E611/D611)*100</f>
        <v>5.9865747876039688</v>
      </c>
      <c r="G611" s="26">
        <f t="shared" si="3"/>
        <v>-0.91840277777777779</v>
      </c>
    </row>
    <row r="612" spans="1:7" ht="18.75" customHeight="1">
      <c r="A612" s="1" t="s">
        <v>364</v>
      </c>
      <c r="B612" s="8"/>
      <c r="C612" s="8"/>
      <c r="D612" s="8"/>
      <c r="E612" s="36"/>
      <c r="F612" s="36"/>
      <c r="G612" s="26"/>
    </row>
    <row r="613" spans="1:7" ht="18.75" customHeight="1">
      <c r="A613" s="1" t="s">
        <v>365</v>
      </c>
      <c r="B613" s="8">
        <v>576</v>
      </c>
      <c r="C613" s="8"/>
      <c r="D613" s="8">
        <v>785.09</v>
      </c>
      <c r="E613" s="36">
        <v>47</v>
      </c>
      <c r="F613" s="36">
        <f>SUM(E613/D613)*100</f>
        <v>5.9865747876039688</v>
      </c>
      <c r="G613" s="26">
        <f t="shared" si="3"/>
        <v>-0.91840277777777779</v>
      </c>
    </row>
    <row r="614" spans="1:7" ht="18.75" customHeight="1">
      <c r="A614" s="1" t="s">
        <v>366</v>
      </c>
      <c r="B614" s="8">
        <f>SUM(B615:B616)</f>
        <v>0</v>
      </c>
      <c r="C614" s="8">
        <f>SUM(C615:C616)</f>
        <v>0</v>
      </c>
      <c r="D614" s="8">
        <f>SUM(D615:D616)</f>
        <v>0</v>
      </c>
      <c r="E614" s="36">
        <f>SUM(E615:E616)</f>
        <v>0</v>
      </c>
      <c r="F614" s="36"/>
      <c r="G614" s="26"/>
    </row>
    <row r="615" spans="1:7" ht="18.75" customHeight="1">
      <c r="A615" s="1" t="s">
        <v>903</v>
      </c>
      <c r="B615" s="8"/>
      <c r="C615" s="8"/>
      <c r="D615" s="8"/>
      <c r="E615" s="36"/>
      <c r="F615" s="36"/>
      <c r="G615" s="26"/>
    </row>
    <row r="616" spans="1:7" ht="18.75" customHeight="1">
      <c r="A616" s="1" t="s">
        <v>367</v>
      </c>
      <c r="B616" s="8"/>
      <c r="C616" s="8"/>
      <c r="D616" s="8"/>
      <c r="E616" s="36"/>
      <c r="F616" s="36"/>
      <c r="G616" s="26"/>
    </row>
    <row r="617" spans="1:7" ht="18.75" customHeight="1">
      <c r="A617" s="1" t="s">
        <v>368</v>
      </c>
      <c r="B617" s="8">
        <f>SUM(B618:B619)</f>
        <v>1</v>
      </c>
      <c r="C617" s="8">
        <f>SUM(C618:C619)</f>
        <v>1178</v>
      </c>
      <c r="D617" s="8">
        <f>SUM(D618:D619)</f>
        <v>198.77</v>
      </c>
      <c r="E617" s="36">
        <f>SUM(E618:E619)</f>
        <v>0</v>
      </c>
      <c r="F617" s="36">
        <f>SUM(E617/D617)*100</f>
        <v>0</v>
      </c>
      <c r="G617" s="26">
        <f t="shared" si="3"/>
        <v>-1</v>
      </c>
    </row>
    <row r="618" spans="1:7" ht="18.75" customHeight="1">
      <c r="A618" s="1" t="s">
        <v>369</v>
      </c>
      <c r="B618" s="8"/>
      <c r="C618" s="8"/>
      <c r="D618" s="8"/>
      <c r="E618" s="36"/>
      <c r="F618" s="36"/>
      <c r="G618" s="26"/>
    </row>
    <row r="619" spans="1:7" ht="18.75" customHeight="1">
      <c r="A619" s="1" t="s">
        <v>370</v>
      </c>
      <c r="B619" s="8">
        <v>1</v>
      </c>
      <c r="C619" s="8">
        <v>1178</v>
      </c>
      <c r="D619" s="8">
        <v>198.77</v>
      </c>
      <c r="E619" s="36"/>
      <c r="F619" s="36">
        <f>SUM(E619/D619)*100</f>
        <v>0</v>
      </c>
      <c r="G619" s="26">
        <f t="shared" si="3"/>
        <v>-1</v>
      </c>
    </row>
    <row r="620" spans="1:7" ht="18.75" customHeight="1">
      <c r="A620" s="1" t="s">
        <v>371</v>
      </c>
      <c r="B620" s="8">
        <f>SUM(B621:B623)</f>
        <v>4344</v>
      </c>
      <c r="C620" s="8">
        <f>SUM(C621:C623)</f>
        <v>10656</v>
      </c>
      <c r="D620" s="8">
        <f>SUM(D621:D623)</f>
        <v>5068.7700000000004</v>
      </c>
      <c r="E620" s="36">
        <f>SUM(E621:E623)</f>
        <v>4794</v>
      </c>
      <c r="F620" s="36">
        <f>SUM(E620/D620)*100</f>
        <v>94.579158257328686</v>
      </c>
      <c r="G620" s="26">
        <f t="shared" si="3"/>
        <v>0.10359116022099447</v>
      </c>
    </row>
    <row r="621" spans="1:7" ht="18.75" customHeight="1">
      <c r="A621" s="1" t="s">
        <v>372</v>
      </c>
      <c r="B621" s="8">
        <v>1077</v>
      </c>
      <c r="C621" s="8">
        <v>6656</v>
      </c>
      <c r="D621" s="8">
        <v>3047.3</v>
      </c>
      <c r="E621" s="36">
        <v>1573</v>
      </c>
      <c r="F621" s="36">
        <f>SUM(E621/D621)*100</f>
        <v>51.619466412890091</v>
      </c>
      <c r="G621" s="26">
        <f t="shared" si="3"/>
        <v>0.46053853296193131</v>
      </c>
    </row>
    <row r="622" spans="1:7" ht="18.75" customHeight="1">
      <c r="A622" s="1" t="s">
        <v>373</v>
      </c>
      <c r="B622" s="8">
        <v>3267</v>
      </c>
      <c r="C622" s="8">
        <v>4000</v>
      </c>
      <c r="D622" s="8">
        <v>888.02</v>
      </c>
      <c r="E622" s="36">
        <v>3221</v>
      </c>
      <c r="F622" s="36">
        <f>SUM(E622/D622)*100</f>
        <v>362.71705592216392</v>
      </c>
      <c r="G622" s="26">
        <f t="shared" si="3"/>
        <v>-1.4080195898377716E-2</v>
      </c>
    </row>
    <row r="623" spans="1:7" ht="18.75" customHeight="1">
      <c r="A623" s="1" t="s">
        <v>374</v>
      </c>
      <c r="B623" s="8"/>
      <c r="C623" s="8"/>
      <c r="D623" s="8">
        <v>1133.45</v>
      </c>
      <c r="E623" s="36"/>
      <c r="F623" s="36">
        <f>SUM(E623/D623)*100</f>
        <v>0</v>
      </c>
      <c r="G623" s="26"/>
    </row>
    <row r="624" spans="1:7" ht="18.75" customHeight="1">
      <c r="A624" s="1" t="s">
        <v>375</v>
      </c>
      <c r="B624" s="8">
        <f>SUM(B625:B628)</f>
        <v>171</v>
      </c>
      <c r="C624" s="8">
        <f>SUM(C625:C628)</f>
        <v>0</v>
      </c>
      <c r="D624" s="8">
        <f>SUM(D625:D628)</f>
        <v>0</v>
      </c>
      <c r="E624" s="36">
        <f>SUM(E625:E628)</f>
        <v>139</v>
      </c>
      <c r="F624" s="36"/>
      <c r="G624" s="26">
        <f t="shared" si="3"/>
        <v>-0.1871345029239766</v>
      </c>
    </row>
    <row r="625" spans="1:10" ht="18.75" customHeight="1">
      <c r="A625" s="1" t="s">
        <v>376</v>
      </c>
      <c r="B625" s="8"/>
      <c r="C625" s="8"/>
      <c r="D625" s="8"/>
      <c r="E625" s="36"/>
      <c r="F625" s="36"/>
      <c r="G625" s="26"/>
    </row>
    <row r="626" spans="1:10" ht="18.75" customHeight="1">
      <c r="A626" s="1" t="s">
        <v>377</v>
      </c>
      <c r="B626" s="8">
        <v>171</v>
      </c>
      <c r="C626" s="8"/>
      <c r="D626" s="8"/>
      <c r="E626" s="36">
        <v>139</v>
      </c>
      <c r="F626" s="36"/>
      <c r="G626" s="26">
        <f t="shared" si="3"/>
        <v>-0.1871345029239766</v>
      </c>
    </row>
    <row r="627" spans="1:10" ht="18.75" customHeight="1">
      <c r="A627" s="1" t="s">
        <v>378</v>
      </c>
      <c r="B627" s="8"/>
      <c r="C627" s="8"/>
      <c r="D627" s="8"/>
      <c r="E627" s="36"/>
      <c r="F627" s="36"/>
      <c r="G627" s="26"/>
    </row>
    <row r="628" spans="1:10" ht="18.75" customHeight="1">
      <c r="A628" s="1" t="s">
        <v>379</v>
      </c>
      <c r="B628" s="8"/>
      <c r="C628" s="8"/>
      <c r="D628" s="8"/>
      <c r="E628" s="36"/>
      <c r="F628" s="36"/>
      <c r="G628" s="26"/>
    </row>
    <row r="629" spans="1:10" ht="18.75" customHeight="1">
      <c r="A629" s="6" t="s">
        <v>904</v>
      </c>
      <c r="B629" s="8"/>
      <c r="C629" s="8"/>
      <c r="D629" s="8">
        <f>SUM(D630:D636)</f>
        <v>0</v>
      </c>
      <c r="E629" s="36">
        <f>SUM(E630:E636)</f>
        <v>87</v>
      </c>
      <c r="F629" s="36"/>
      <c r="G629" s="26" t="s">
        <v>1022</v>
      </c>
    </row>
    <row r="630" spans="1:10" ht="18.75" customHeight="1">
      <c r="A630" s="1" t="s">
        <v>833</v>
      </c>
      <c r="B630" s="11"/>
      <c r="C630" s="11"/>
      <c r="D630" s="8"/>
      <c r="E630" s="36">
        <v>56</v>
      </c>
      <c r="F630" s="36"/>
      <c r="G630" s="26" t="s">
        <v>1022</v>
      </c>
    </row>
    <row r="631" spans="1:10" ht="18.75" customHeight="1">
      <c r="A631" s="1" t="s">
        <v>851</v>
      </c>
      <c r="B631" s="11"/>
      <c r="C631" s="11"/>
      <c r="D631" s="8"/>
      <c r="E631" s="36"/>
      <c r="F631" s="36"/>
      <c r="G631" s="26"/>
    </row>
    <row r="632" spans="1:10" ht="18.75" customHeight="1">
      <c r="A632" s="1" t="s">
        <v>852</v>
      </c>
      <c r="B632" s="11"/>
      <c r="C632" s="11"/>
      <c r="D632" s="8"/>
      <c r="E632" s="36"/>
      <c r="F632" s="36"/>
      <c r="G632" s="26"/>
    </row>
    <row r="633" spans="1:10" ht="18.75" customHeight="1">
      <c r="A633" s="1" t="s">
        <v>905</v>
      </c>
      <c r="B633" s="11"/>
      <c r="C633" s="11"/>
      <c r="D633" s="8"/>
      <c r="E633" s="36">
        <v>1</v>
      </c>
      <c r="F633" s="36"/>
      <c r="G633" s="26" t="s">
        <v>1022</v>
      </c>
    </row>
    <row r="634" spans="1:10" ht="18.75" customHeight="1">
      <c r="A634" s="1" t="s">
        <v>906</v>
      </c>
      <c r="B634" s="11"/>
      <c r="C634" s="11"/>
      <c r="D634" s="8"/>
      <c r="E634" s="36"/>
      <c r="F634" s="36"/>
      <c r="G634" s="26"/>
    </row>
    <row r="635" spans="1:10" ht="18.75" customHeight="1">
      <c r="A635" s="1" t="s">
        <v>846</v>
      </c>
      <c r="B635" s="11"/>
      <c r="C635" s="11"/>
      <c r="D635" s="8"/>
      <c r="E635" s="36"/>
      <c r="F635" s="36"/>
      <c r="G635" s="26"/>
    </row>
    <row r="636" spans="1:10" ht="18.75" customHeight="1">
      <c r="A636" s="1" t="s">
        <v>907</v>
      </c>
      <c r="B636" s="11"/>
      <c r="C636" s="11"/>
      <c r="D636" s="8"/>
      <c r="E636" s="36">
        <v>30</v>
      </c>
      <c r="F636" s="36"/>
      <c r="G636" s="26" t="s">
        <v>1022</v>
      </c>
    </row>
    <row r="637" spans="1:10" ht="18.75" customHeight="1">
      <c r="A637" s="1" t="s">
        <v>380</v>
      </c>
      <c r="B637" s="11">
        <v>23614</v>
      </c>
      <c r="C637" s="11"/>
      <c r="D637" s="8"/>
      <c r="E637" s="36">
        <v>34725</v>
      </c>
      <c r="F637" s="36"/>
      <c r="G637" s="26">
        <f t="shared" si="3"/>
        <v>0.47052595917675955</v>
      </c>
    </row>
    <row r="638" spans="1:10" ht="18.75" customHeight="1">
      <c r="A638" s="1" t="s">
        <v>908</v>
      </c>
      <c r="B638" s="8">
        <f>B639+B644+B657+B661+B673+B676+B680+B685+B689+B693+B696+B705+B707</f>
        <v>28098</v>
      </c>
      <c r="C638" s="8">
        <f>C639+C644+C657+C661+C673+C676+C680+C685+C689+C693+C696+C705+C707</f>
        <v>18935</v>
      </c>
      <c r="D638" s="8">
        <f>D639+D644+D657+D661+D673+D676+D680+D685+D689+D693+D696+D705+D707</f>
        <v>20311.999999999996</v>
      </c>
      <c r="E638" s="36">
        <f>E639+E644+E657+E661+E673+E676+E680+E685+E689+E693+E696+E705+E707</f>
        <v>36600</v>
      </c>
      <c r="F638" s="36">
        <f>SUM(E638/D638)*100</f>
        <v>180.18905080740453</v>
      </c>
      <c r="G638" s="26">
        <f t="shared" si="3"/>
        <v>0.30258381379457611</v>
      </c>
    </row>
    <row r="639" spans="1:10" ht="18.75" customHeight="1">
      <c r="A639" s="1" t="s">
        <v>909</v>
      </c>
      <c r="B639" s="8">
        <f>SUM(B640:B643)</f>
        <v>383</v>
      </c>
      <c r="C639" s="8">
        <f>SUM(C640:C643)</f>
        <v>477</v>
      </c>
      <c r="D639" s="8">
        <f>SUM(D640:D643)</f>
        <v>498.84000000000003</v>
      </c>
      <c r="E639" s="36">
        <v>721</v>
      </c>
      <c r="F639" s="36">
        <f>SUM(E639/D639)*100</f>
        <v>144.53532194691684</v>
      </c>
      <c r="G639" s="26">
        <f t="shared" si="3"/>
        <v>0.88250652741514357</v>
      </c>
    </row>
    <row r="640" spans="1:10" ht="18.75" customHeight="1">
      <c r="A640" s="1" t="s">
        <v>4</v>
      </c>
      <c r="B640" s="8">
        <v>347</v>
      </c>
      <c r="C640" s="8">
        <v>477</v>
      </c>
      <c r="D640" s="8">
        <v>352.29</v>
      </c>
      <c r="E640" s="36">
        <v>695</v>
      </c>
      <c r="F640" s="36">
        <f>SUM(E640/D640)*100</f>
        <v>197.28064946492944</v>
      </c>
      <c r="G640" s="26">
        <f t="shared" si="3"/>
        <v>1.0028818443804035</v>
      </c>
      <c r="J640" s="34"/>
    </row>
    <row r="641" spans="1:7" ht="18.75" customHeight="1">
      <c r="A641" s="1" t="s">
        <v>5</v>
      </c>
      <c r="B641" s="8"/>
      <c r="C641" s="8"/>
      <c r="D641" s="8"/>
      <c r="E641" s="36"/>
      <c r="F641" s="36"/>
      <c r="G641" s="26"/>
    </row>
    <row r="642" spans="1:7" ht="18.75" customHeight="1">
      <c r="A642" s="1" t="s">
        <v>6</v>
      </c>
      <c r="B642" s="8"/>
      <c r="C642" s="8"/>
      <c r="D642" s="8"/>
      <c r="E642" s="36"/>
      <c r="F642" s="36"/>
      <c r="G642" s="26"/>
    </row>
    <row r="643" spans="1:7" ht="18.75" customHeight="1">
      <c r="A643" s="1" t="s">
        <v>910</v>
      </c>
      <c r="B643" s="8">
        <v>36</v>
      </c>
      <c r="C643" s="8"/>
      <c r="D643" s="8">
        <v>146.55000000000001</v>
      </c>
      <c r="E643" s="36">
        <v>26</v>
      </c>
      <c r="F643" s="36">
        <f>SUM(E643/D643)*100</f>
        <v>17.741385192766973</v>
      </c>
      <c r="G643" s="26">
        <f t="shared" si="3"/>
        <v>-0.27777777777777779</v>
      </c>
    </row>
    <row r="644" spans="1:7" ht="18.75" customHeight="1">
      <c r="A644" s="1" t="s">
        <v>381</v>
      </c>
      <c r="B644" s="8">
        <f>SUM(B645:B656)</f>
        <v>3046</v>
      </c>
      <c r="C644" s="8">
        <f>SUM(C645:C656)</f>
        <v>164</v>
      </c>
      <c r="D644" s="8">
        <f>SUM(D645:D656)</f>
        <v>444.72</v>
      </c>
      <c r="E644" s="36">
        <f>SUM(E645:E656)</f>
        <v>3230</v>
      </c>
      <c r="F644" s="36">
        <f>SUM(E644/D644)*100</f>
        <v>726.29969418960241</v>
      </c>
      <c r="G644" s="26">
        <f t="shared" si="3"/>
        <v>6.0407091267235716E-2</v>
      </c>
    </row>
    <row r="645" spans="1:7" ht="18.75" customHeight="1">
      <c r="A645" s="1" t="s">
        <v>382</v>
      </c>
      <c r="B645" s="8">
        <v>2784</v>
      </c>
      <c r="C645" s="8">
        <v>164</v>
      </c>
      <c r="D645" s="8">
        <v>444.72</v>
      </c>
      <c r="E645" s="36">
        <v>2776</v>
      </c>
      <c r="F645" s="36">
        <f>SUM(E645/D645)*100</f>
        <v>624.21298794747258</v>
      </c>
      <c r="G645" s="26">
        <f t="shared" si="3"/>
        <v>-2.8735632183908046E-3</v>
      </c>
    </row>
    <row r="646" spans="1:7" ht="18.75" customHeight="1">
      <c r="A646" s="1" t="s">
        <v>383</v>
      </c>
      <c r="B646" s="8"/>
      <c r="C646" s="8"/>
      <c r="D646" s="8"/>
      <c r="E646" s="36"/>
      <c r="F646" s="36"/>
      <c r="G646" s="26"/>
    </row>
    <row r="647" spans="1:7" ht="18.75" customHeight="1">
      <c r="A647" s="1" t="s">
        <v>384</v>
      </c>
      <c r="B647" s="8"/>
      <c r="C647" s="8"/>
      <c r="D647" s="8"/>
      <c r="E647" s="36">
        <v>47</v>
      </c>
      <c r="F647" s="36"/>
      <c r="G647" s="26" t="s">
        <v>1022</v>
      </c>
    </row>
    <row r="648" spans="1:7" ht="18.75" customHeight="1">
      <c r="A648" s="1" t="s">
        <v>385</v>
      </c>
      <c r="B648" s="8"/>
      <c r="C648" s="8"/>
      <c r="D648" s="8"/>
      <c r="E648" s="36"/>
      <c r="F648" s="36"/>
      <c r="G648" s="26"/>
    </row>
    <row r="649" spans="1:7" ht="18.75" customHeight="1">
      <c r="A649" s="1" t="s">
        <v>386</v>
      </c>
      <c r="B649" s="8"/>
      <c r="C649" s="8"/>
      <c r="D649" s="8"/>
      <c r="E649" s="36"/>
      <c r="F649" s="36"/>
      <c r="G649" s="26"/>
    </row>
    <row r="650" spans="1:7" ht="18.75" customHeight="1">
      <c r="A650" s="1" t="s">
        <v>387</v>
      </c>
      <c r="B650" s="8">
        <v>117</v>
      </c>
      <c r="C650" s="8"/>
      <c r="D650" s="8"/>
      <c r="E650" s="36">
        <v>208</v>
      </c>
      <c r="F650" s="36"/>
      <c r="G650" s="26">
        <f t="shared" ref="G650:G709" si="4">SUM((E650-B650)/B650)</f>
        <v>0.77777777777777779</v>
      </c>
    </row>
    <row r="651" spans="1:7" ht="18.75" customHeight="1">
      <c r="A651" s="1" t="s">
        <v>388</v>
      </c>
      <c r="B651" s="8"/>
      <c r="C651" s="8"/>
      <c r="D651" s="8"/>
      <c r="E651" s="36"/>
      <c r="F651" s="36"/>
      <c r="G651" s="26"/>
    </row>
    <row r="652" spans="1:7" ht="18.75" customHeight="1">
      <c r="A652" s="1" t="s">
        <v>389</v>
      </c>
      <c r="B652" s="8">
        <v>125</v>
      </c>
      <c r="C652" s="8"/>
      <c r="D652" s="8"/>
      <c r="E652" s="36"/>
      <c r="F652" s="36"/>
      <c r="G652" s="26">
        <f t="shared" si="4"/>
        <v>-1</v>
      </c>
    </row>
    <row r="653" spans="1:7" ht="18.75" customHeight="1">
      <c r="A653" s="1" t="s">
        <v>390</v>
      </c>
      <c r="B653" s="8"/>
      <c r="C653" s="8"/>
      <c r="D653" s="8"/>
      <c r="E653" s="36"/>
      <c r="F653" s="36"/>
      <c r="G653" s="26"/>
    </row>
    <row r="654" spans="1:7" ht="18.75" customHeight="1">
      <c r="A654" s="1" t="s">
        <v>391</v>
      </c>
      <c r="B654" s="8"/>
      <c r="C654" s="8"/>
      <c r="D654" s="8"/>
      <c r="E654" s="36"/>
      <c r="F654" s="36"/>
      <c r="G654" s="26"/>
    </row>
    <row r="655" spans="1:7" ht="18.75" customHeight="1">
      <c r="A655" s="1" t="s">
        <v>392</v>
      </c>
      <c r="B655" s="8"/>
      <c r="C655" s="8"/>
      <c r="D655" s="8"/>
      <c r="E655" s="36"/>
      <c r="F655" s="36"/>
      <c r="G655" s="26"/>
    </row>
    <row r="656" spans="1:7" ht="18.75" customHeight="1">
      <c r="A656" s="1" t="s">
        <v>393</v>
      </c>
      <c r="B656" s="8">
        <v>20</v>
      </c>
      <c r="C656" s="8"/>
      <c r="D656" s="8"/>
      <c r="E656" s="36">
        <v>199</v>
      </c>
      <c r="F656" s="36"/>
      <c r="G656" s="26">
        <f t="shared" si="4"/>
        <v>8.9499999999999993</v>
      </c>
    </row>
    <row r="657" spans="1:7" ht="18.75" customHeight="1">
      <c r="A657" s="1" t="s">
        <v>394</v>
      </c>
      <c r="B657" s="8">
        <f>SUM(B658:B660)</f>
        <v>2666</v>
      </c>
      <c r="C657" s="8">
        <f>SUM(C658:C660)</f>
        <v>1256</v>
      </c>
      <c r="D657" s="8">
        <f>SUM(D658:D660)</f>
        <v>2302.8000000000002</v>
      </c>
      <c r="E657" s="36">
        <f>SUM(E658:E660)</f>
        <v>3225</v>
      </c>
      <c r="F657" s="36">
        <f>SUM(E657/D657)*100</f>
        <v>140.04689942678476</v>
      </c>
      <c r="G657" s="26">
        <f t="shared" si="4"/>
        <v>0.20967741935483872</v>
      </c>
    </row>
    <row r="658" spans="1:7" ht="18.75" customHeight="1">
      <c r="A658" s="1" t="s">
        <v>395</v>
      </c>
      <c r="B658" s="8">
        <v>4</v>
      </c>
      <c r="C658" s="8"/>
      <c r="D658" s="8"/>
      <c r="E658" s="36"/>
      <c r="F658" s="36"/>
      <c r="G658" s="26">
        <f t="shared" si="4"/>
        <v>-1</v>
      </c>
    </row>
    <row r="659" spans="1:7" ht="18.75" customHeight="1">
      <c r="A659" s="1" t="s">
        <v>396</v>
      </c>
      <c r="B659" s="8">
        <v>2516</v>
      </c>
      <c r="C659" s="8">
        <v>1256</v>
      </c>
      <c r="D659" s="8">
        <v>1752.8</v>
      </c>
      <c r="E659" s="36">
        <v>2085</v>
      </c>
      <c r="F659" s="36">
        <f t="shared" ref="F659:F664" si="5">SUM(E659/D659)*100</f>
        <v>118.95253308991329</v>
      </c>
      <c r="G659" s="26">
        <f t="shared" si="4"/>
        <v>-0.17130365659777425</v>
      </c>
    </row>
    <row r="660" spans="1:7" ht="18.75" customHeight="1">
      <c r="A660" s="1" t="s">
        <v>397</v>
      </c>
      <c r="B660" s="8">
        <v>146</v>
      </c>
      <c r="C660" s="8"/>
      <c r="D660" s="8">
        <v>550</v>
      </c>
      <c r="E660" s="36">
        <v>1140</v>
      </c>
      <c r="F660" s="36">
        <f t="shared" si="5"/>
        <v>207.27272727272728</v>
      </c>
      <c r="G660" s="26">
        <f t="shared" si="4"/>
        <v>6.8082191780821919</v>
      </c>
    </row>
    <row r="661" spans="1:7" ht="18.75" customHeight="1">
      <c r="A661" s="1" t="s">
        <v>398</v>
      </c>
      <c r="B661" s="8">
        <f>SUM(B662:B672)</f>
        <v>2826</v>
      </c>
      <c r="C661" s="8">
        <f>SUM(C662:C672)</f>
        <v>1851</v>
      </c>
      <c r="D661" s="8">
        <f>SUM(D662:D672)</f>
        <v>2779.0099999999998</v>
      </c>
      <c r="E661" s="36">
        <f>SUM(E662:E672)</f>
        <v>2322</v>
      </c>
      <c r="F661" s="36">
        <f t="shared" si="5"/>
        <v>83.554935030820332</v>
      </c>
      <c r="G661" s="26">
        <f t="shared" si="4"/>
        <v>-0.17834394904458598</v>
      </c>
    </row>
    <row r="662" spans="1:7" ht="18.75" customHeight="1">
      <c r="A662" s="1" t="s">
        <v>399</v>
      </c>
      <c r="B662" s="8">
        <v>646</v>
      </c>
      <c r="C662" s="8">
        <v>500</v>
      </c>
      <c r="D662" s="8">
        <v>524.02</v>
      </c>
      <c r="E662" s="36">
        <v>667</v>
      </c>
      <c r="F662" s="36">
        <f t="shared" si="5"/>
        <v>127.28521812144575</v>
      </c>
      <c r="G662" s="26">
        <f t="shared" si="4"/>
        <v>3.2507739938080496E-2</v>
      </c>
    </row>
    <row r="663" spans="1:7" ht="18.75" customHeight="1">
      <c r="A663" s="1" t="s">
        <v>400</v>
      </c>
      <c r="B663" s="8">
        <v>116</v>
      </c>
      <c r="C663" s="8"/>
      <c r="D663" s="8">
        <v>117.02</v>
      </c>
      <c r="E663" s="36">
        <v>100</v>
      </c>
      <c r="F663" s="36">
        <f t="shared" si="5"/>
        <v>85.455477696120312</v>
      </c>
      <c r="G663" s="26">
        <f t="shared" si="4"/>
        <v>-0.13793103448275862</v>
      </c>
    </row>
    <row r="664" spans="1:7" ht="18.75" customHeight="1">
      <c r="A664" s="1" t="s">
        <v>401</v>
      </c>
      <c r="B664" s="8">
        <v>493</v>
      </c>
      <c r="C664" s="8">
        <v>351</v>
      </c>
      <c r="D664" s="8">
        <v>299.85000000000002</v>
      </c>
      <c r="E664" s="36">
        <v>381</v>
      </c>
      <c r="F664" s="36">
        <f t="shared" si="5"/>
        <v>127.06353176588294</v>
      </c>
      <c r="G664" s="26">
        <f t="shared" si="4"/>
        <v>-0.22718052738336714</v>
      </c>
    </row>
    <row r="665" spans="1:7" ht="18.75" customHeight="1">
      <c r="A665" s="1" t="s">
        <v>402</v>
      </c>
      <c r="B665" s="8"/>
      <c r="C665" s="8"/>
      <c r="D665" s="8"/>
      <c r="E665" s="36"/>
      <c r="F665" s="36"/>
      <c r="G665" s="26"/>
    </row>
    <row r="666" spans="1:7" ht="18.75" customHeight="1">
      <c r="A666" s="1" t="s">
        <v>403</v>
      </c>
      <c r="B666" s="8"/>
      <c r="C666" s="8"/>
      <c r="D666" s="8"/>
      <c r="E666" s="36"/>
      <c r="F666" s="36"/>
      <c r="G666" s="26"/>
    </row>
    <row r="667" spans="1:7" ht="18.75" customHeight="1">
      <c r="A667" s="1" t="s">
        <v>404</v>
      </c>
      <c r="B667" s="8"/>
      <c r="C667" s="8"/>
      <c r="D667" s="8"/>
      <c r="E667" s="36"/>
      <c r="F667" s="36"/>
      <c r="G667" s="26"/>
    </row>
    <row r="668" spans="1:7" ht="18.75" customHeight="1">
      <c r="A668" s="1" t="s">
        <v>405</v>
      </c>
      <c r="B668" s="8">
        <v>54</v>
      </c>
      <c r="C668" s="8"/>
      <c r="D668" s="8"/>
      <c r="E668" s="36">
        <v>51</v>
      </c>
      <c r="F668" s="36"/>
      <c r="G668" s="26">
        <f t="shared" si="4"/>
        <v>-5.5555555555555552E-2</v>
      </c>
    </row>
    <row r="669" spans="1:7" ht="18.75" customHeight="1">
      <c r="A669" s="1" t="s">
        <v>406</v>
      </c>
      <c r="B669" s="8">
        <v>1274</v>
      </c>
      <c r="C669" s="8">
        <v>1000</v>
      </c>
      <c r="D669" s="8">
        <v>1000</v>
      </c>
      <c r="E669" s="36">
        <v>870</v>
      </c>
      <c r="F669" s="36">
        <f>SUM(E669/D669)*100</f>
        <v>87</v>
      </c>
      <c r="G669" s="26">
        <f t="shared" si="4"/>
        <v>-0.31711145996860285</v>
      </c>
    </row>
    <row r="670" spans="1:7" ht="18.75" customHeight="1">
      <c r="A670" s="1" t="s">
        <v>407</v>
      </c>
      <c r="B670" s="8">
        <v>173</v>
      </c>
      <c r="C670" s="8"/>
      <c r="D670" s="8"/>
      <c r="E670" s="36">
        <v>224</v>
      </c>
      <c r="F670" s="36"/>
      <c r="G670" s="26">
        <f t="shared" si="4"/>
        <v>0.2947976878612717</v>
      </c>
    </row>
    <row r="671" spans="1:7" ht="18.75" customHeight="1">
      <c r="A671" s="1" t="s">
        <v>408</v>
      </c>
      <c r="B671" s="8">
        <v>5</v>
      </c>
      <c r="C671" s="8"/>
      <c r="D671" s="8"/>
      <c r="E671" s="36"/>
      <c r="F671" s="36"/>
      <c r="G671" s="26">
        <f t="shared" si="4"/>
        <v>-1</v>
      </c>
    </row>
    <row r="672" spans="1:7" ht="18.75" customHeight="1">
      <c r="A672" s="1" t="s">
        <v>409</v>
      </c>
      <c r="B672" s="8">
        <v>65</v>
      </c>
      <c r="C672" s="8"/>
      <c r="D672" s="8">
        <v>838.12</v>
      </c>
      <c r="E672" s="36">
        <v>29</v>
      </c>
      <c r="F672" s="36">
        <f>SUM(E672/D672)*100</f>
        <v>3.4601250417601301</v>
      </c>
      <c r="G672" s="26">
        <f t="shared" si="4"/>
        <v>-0.55384615384615388</v>
      </c>
    </row>
    <row r="673" spans="1:7" ht="18.75" customHeight="1">
      <c r="A673" s="1" t="s">
        <v>410</v>
      </c>
      <c r="B673" s="8">
        <f>SUM(B674:B675)</f>
        <v>35</v>
      </c>
      <c r="C673" s="8">
        <f>SUM(C674:C675)</f>
        <v>0</v>
      </c>
      <c r="D673" s="8">
        <f>SUM(D674:D675)</f>
        <v>0</v>
      </c>
      <c r="E673" s="36">
        <f>SUM(E674:E675)</f>
        <v>31</v>
      </c>
      <c r="F673" s="36"/>
      <c r="G673" s="26">
        <f t="shared" si="4"/>
        <v>-0.11428571428571428</v>
      </c>
    </row>
    <row r="674" spans="1:7" ht="18.75" customHeight="1">
      <c r="A674" s="1" t="s">
        <v>411</v>
      </c>
      <c r="B674" s="8">
        <v>35</v>
      </c>
      <c r="C674" s="8"/>
      <c r="D674" s="8"/>
      <c r="E674" s="36">
        <v>31</v>
      </c>
      <c r="F674" s="36"/>
      <c r="G674" s="26">
        <f t="shared" si="4"/>
        <v>-0.11428571428571428</v>
      </c>
    </row>
    <row r="675" spans="1:7" ht="18.75" customHeight="1">
      <c r="A675" s="1" t="s">
        <v>412</v>
      </c>
      <c r="B675" s="8"/>
      <c r="C675" s="8"/>
      <c r="D675" s="8"/>
      <c r="E675" s="36"/>
      <c r="F675" s="36"/>
      <c r="G675" s="26"/>
    </row>
    <row r="676" spans="1:7" ht="18.75" customHeight="1">
      <c r="A676" s="1" t="s">
        <v>413</v>
      </c>
      <c r="B676" s="8">
        <f>SUM(B677:B679)</f>
        <v>1051</v>
      </c>
      <c r="C676" s="8">
        <f>SUM(C677:C679)</f>
        <v>654</v>
      </c>
      <c r="D676" s="8">
        <f>SUM(D677:D679)</f>
        <v>458</v>
      </c>
      <c r="E676" s="36">
        <f>SUM(E677:E679)</f>
        <v>615</v>
      </c>
      <c r="F676" s="36">
        <f t="shared" ref="F676:F682" si="6">SUM(E676/D676)*100</f>
        <v>134.27947598253274</v>
      </c>
      <c r="G676" s="26">
        <f t="shared" si="4"/>
        <v>-0.41484300666032348</v>
      </c>
    </row>
    <row r="677" spans="1:7" ht="18.75" customHeight="1">
      <c r="A677" s="1" t="s">
        <v>414</v>
      </c>
      <c r="B677" s="8">
        <v>638</v>
      </c>
      <c r="C677" s="8">
        <v>354</v>
      </c>
      <c r="D677" s="8">
        <v>5</v>
      </c>
      <c r="E677" s="36">
        <v>39</v>
      </c>
      <c r="F677" s="36">
        <f t="shared" si="6"/>
        <v>780</v>
      </c>
      <c r="G677" s="26">
        <f t="shared" si="4"/>
        <v>-0.93887147335423193</v>
      </c>
    </row>
    <row r="678" spans="1:7" ht="18.75" customHeight="1">
      <c r="A678" s="1" t="s">
        <v>415</v>
      </c>
      <c r="B678" s="8">
        <v>81</v>
      </c>
      <c r="C678" s="8">
        <v>100</v>
      </c>
      <c r="D678" s="8">
        <v>200</v>
      </c>
      <c r="E678" s="36">
        <v>194</v>
      </c>
      <c r="F678" s="36">
        <f t="shared" si="6"/>
        <v>97</v>
      </c>
      <c r="G678" s="26">
        <f t="shared" si="4"/>
        <v>1.3950617283950617</v>
      </c>
    </row>
    <row r="679" spans="1:7" ht="18.75" customHeight="1">
      <c r="A679" s="1" t="s">
        <v>416</v>
      </c>
      <c r="B679" s="8">
        <v>332</v>
      </c>
      <c r="C679" s="8">
        <v>200</v>
      </c>
      <c r="D679" s="8">
        <v>253</v>
      </c>
      <c r="E679" s="36">
        <v>382</v>
      </c>
      <c r="F679" s="36">
        <f t="shared" si="6"/>
        <v>150.98814229249012</v>
      </c>
      <c r="G679" s="26">
        <f t="shared" si="4"/>
        <v>0.15060240963855423</v>
      </c>
    </row>
    <row r="680" spans="1:7" ht="18.75" customHeight="1">
      <c r="A680" s="1" t="s">
        <v>417</v>
      </c>
      <c r="B680" s="8">
        <f>SUM(B681:B684)</f>
        <v>2002</v>
      </c>
      <c r="C680" s="8">
        <f>SUM(C681:C684)</f>
        <v>2002</v>
      </c>
      <c r="D680" s="8">
        <f>SUM(D681:D684)</f>
        <v>2073.8599999999997</v>
      </c>
      <c r="E680" s="36">
        <f>SUM(E681:E684)</f>
        <v>1925</v>
      </c>
      <c r="F680" s="36">
        <f t="shared" si="6"/>
        <v>92.822080564744013</v>
      </c>
      <c r="G680" s="26">
        <f t="shared" si="4"/>
        <v>-3.8461538461538464E-2</v>
      </c>
    </row>
    <row r="681" spans="1:7" ht="18.75" customHeight="1">
      <c r="A681" s="1" t="s">
        <v>418</v>
      </c>
      <c r="B681" s="8">
        <v>982</v>
      </c>
      <c r="C681" s="8">
        <v>982</v>
      </c>
      <c r="D681" s="8">
        <v>1002</v>
      </c>
      <c r="E681" s="36">
        <v>739</v>
      </c>
      <c r="F681" s="36">
        <f t="shared" si="6"/>
        <v>73.752495009980038</v>
      </c>
      <c r="G681" s="26">
        <f t="shared" si="4"/>
        <v>-0.24745417515274948</v>
      </c>
    </row>
    <row r="682" spans="1:7" ht="18.75" customHeight="1">
      <c r="A682" s="1" t="s">
        <v>419</v>
      </c>
      <c r="B682" s="8">
        <v>1020</v>
      </c>
      <c r="C682" s="8">
        <v>1020</v>
      </c>
      <c r="D682" s="8">
        <v>1071.8599999999999</v>
      </c>
      <c r="E682" s="36">
        <v>1186</v>
      </c>
      <c r="F682" s="36">
        <f t="shared" si="6"/>
        <v>110.64877875841997</v>
      </c>
      <c r="G682" s="26">
        <f t="shared" si="4"/>
        <v>0.16274509803921569</v>
      </c>
    </row>
    <row r="683" spans="1:7" ht="18.75" customHeight="1">
      <c r="A683" s="1" t="s">
        <v>420</v>
      </c>
      <c r="B683" s="8"/>
      <c r="C683" s="8"/>
      <c r="D683" s="8"/>
      <c r="E683" s="36"/>
      <c r="F683" s="36"/>
      <c r="G683" s="26"/>
    </row>
    <row r="684" spans="1:7" ht="18.75" customHeight="1">
      <c r="A684" s="1" t="s">
        <v>421</v>
      </c>
      <c r="B684" s="8"/>
      <c r="C684" s="8"/>
      <c r="D684" s="8"/>
      <c r="E684" s="36"/>
      <c r="F684" s="36"/>
      <c r="G684" s="26"/>
    </row>
    <row r="685" spans="1:7" ht="18.75" customHeight="1">
      <c r="A685" s="1" t="s">
        <v>422</v>
      </c>
      <c r="B685" s="8">
        <f>SUM(B686:B688)</f>
        <v>10305</v>
      </c>
      <c r="C685" s="8">
        <f>SUM(C686:C688)</f>
        <v>12210</v>
      </c>
      <c r="D685" s="8">
        <f>SUM(D686:D688)</f>
        <v>10420.15</v>
      </c>
      <c r="E685" s="36">
        <f>SUM(E686:E688)</f>
        <v>11345</v>
      </c>
      <c r="F685" s="36">
        <f>SUM(E685/D685)*100</f>
        <v>108.87559200203452</v>
      </c>
      <c r="G685" s="26">
        <f t="shared" si="4"/>
        <v>0.10092188258127123</v>
      </c>
    </row>
    <row r="686" spans="1:7" ht="18.75" customHeight="1">
      <c r="A686" s="1" t="s">
        <v>911</v>
      </c>
      <c r="B686" s="8">
        <v>215</v>
      </c>
      <c r="C686" s="8"/>
      <c r="D686" s="8"/>
      <c r="E686" s="36">
        <v>462</v>
      </c>
      <c r="F686" s="36"/>
      <c r="G686" s="26">
        <f t="shared" si="4"/>
        <v>1.1488372093023256</v>
      </c>
    </row>
    <row r="687" spans="1:7" ht="18.75" customHeight="1">
      <c r="A687" s="1" t="s">
        <v>423</v>
      </c>
      <c r="B687" s="8">
        <v>9439</v>
      </c>
      <c r="C687" s="8">
        <v>12210</v>
      </c>
      <c r="D687" s="8">
        <v>10420.15</v>
      </c>
      <c r="E687" s="36">
        <v>10332</v>
      </c>
      <c r="F687" s="36">
        <f>SUM(E687/D687)*100</f>
        <v>99.154042888058243</v>
      </c>
      <c r="G687" s="26">
        <f t="shared" si="4"/>
        <v>9.4607479605890457E-2</v>
      </c>
    </row>
    <row r="688" spans="1:7" ht="18.75" customHeight="1">
      <c r="A688" s="1" t="s">
        <v>424</v>
      </c>
      <c r="B688" s="8">
        <v>651</v>
      </c>
      <c r="C688" s="8"/>
      <c r="D688" s="8"/>
      <c r="E688" s="36">
        <v>551</v>
      </c>
      <c r="F688" s="36"/>
      <c r="G688" s="26">
        <f t="shared" si="4"/>
        <v>-0.15360983102918588</v>
      </c>
    </row>
    <row r="689" spans="1:7" ht="18.75" customHeight="1">
      <c r="A689" s="1" t="s">
        <v>425</v>
      </c>
      <c r="B689" s="8">
        <f>SUM(B690:B692)</f>
        <v>425</v>
      </c>
      <c r="C689" s="8">
        <f>SUM(C690:C692)</f>
        <v>302</v>
      </c>
      <c r="D689" s="8">
        <f>SUM(D690:D692)</f>
        <v>456</v>
      </c>
      <c r="E689" s="36">
        <f>SUM(E690:E692)</f>
        <v>233</v>
      </c>
      <c r="F689" s="36">
        <f>SUM(E689/D689)*100</f>
        <v>51.096491228070171</v>
      </c>
      <c r="G689" s="26">
        <f t="shared" si="4"/>
        <v>-0.45176470588235296</v>
      </c>
    </row>
    <row r="690" spans="1:7" ht="18.75" customHeight="1">
      <c r="A690" s="1" t="s">
        <v>426</v>
      </c>
      <c r="B690" s="8">
        <v>425</v>
      </c>
      <c r="C690" s="8">
        <v>302</v>
      </c>
      <c r="D690" s="8">
        <v>456</v>
      </c>
      <c r="E690" s="36">
        <v>233</v>
      </c>
      <c r="F690" s="36">
        <f>SUM(E690/D690)*100</f>
        <v>51.096491228070171</v>
      </c>
      <c r="G690" s="26">
        <f t="shared" si="4"/>
        <v>-0.45176470588235296</v>
      </c>
    </row>
    <row r="691" spans="1:7" ht="18.75" customHeight="1">
      <c r="A691" s="1" t="s">
        <v>427</v>
      </c>
      <c r="B691" s="8"/>
      <c r="C691" s="8"/>
      <c r="D691" s="8"/>
      <c r="E691" s="36"/>
      <c r="F691" s="36"/>
      <c r="G691" s="26"/>
    </row>
    <row r="692" spans="1:7" ht="18.75" customHeight="1">
      <c r="A692" s="1" t="s">
        <v>428</v>
      </c>
      <c r="B692" s="8"/>
      <c r="C692" s="8"/>
      <c r="D692" s="8"/>
      <c r="E692" s="36"/>
      <c r="F692" s="36"/>
      <c r="G692" s="26"/>
    </row>
    <row r="693" spans="1:7" ht="18.75" customHeight="1">
      <c r="A693" s="1" t="s">
        <v>429</v>
      </c>
      <c r="B693" s="8">
        <f>SUM(B694:B695)</f>
        <v>28</v>
      </c>
      <c r="C693" s="8">
        <f>SUM(C694:C695)</f>
        <v>19</v>
      </c>
      <c r="D693" s="8">
        <f>SUM(D694:D695)</f>
        <v>27</v>
      </c>
      <c r="E693" s="36">
        <f>SUM(E694:E695)</f>
        <v>27</v>
      </c>
      <c r="F693" s="36">
        <f>SUM(E693/D693)*100</f>
        <v>100</v>
      </c>
      <c r="G693" s="26">
        <f t="shared" si="4"/>
        <v>-3.5714285714285712E-2</v>
      </c>
    </row>
    <row r="694" spans="1:7" ht="18.75" customHeight="1">
      <c r="A694" s="1" t="s">
        <v>430</v>
      </c>
      <c r="B694" s="8">
        <v>28</v>
      </c>
      <c r="C694" s="8">
        <v>19</v>
      </c>
      <c r="D694" s="8">
        <v>27</v>
      </c>
      <c r="E694" s="36">
        <v>27</v>
      </c>
      <c r="F694" s="36">
        <f>SUM(E694/D694)*100</f>
        <v>100</v>
      </c>
      <c r="G694" s="26">
        <f t="shared" si="4"/>
        <v>-3.5714285714285712E-2</v>
      </c>
    </row>
    <row r="695" spans="1:7" ht="18.75" customHeight="1">
      <c r="A695" s="1" t="s">
        <v>431</v>
      </c>
      <c r="B695" s="8"/>
      <c r="C695" s="8"/>
      <c r="D695" s="8"/>
      <c r="E695" s="36"/>
      <c r="F695" s="36"/>
      <c r="G695" s="26"/>
    </row>
    <row r="696" spans="1:7" ht="18.75" customHeight="1">
      <c r="A696" s="1" t="s">
        <v>912</v>
      </c>
      <c r="B696" s="8"/>
      <c r="C696" s="8"/>
      <c r="D696" s="8">
        <f>SUM(D697:D704)</f>
        <v>851.62</v>
      </c>
      <c r="E696" s="36">
        <f>SUM(E697:E704)</f>
        <v>12926</v>
      </c>
      <c r="F696" s="36">
        <f>SUM(E696/D696)*100</f>
        <v>1517.8131091331813</v>
      </c>
      <c r="G696" s="26" t="s">
        <v>1022</v>
      </c>
    </row>
    <row r="697" spans="1:7" ht="18.75" customHeight="1">
      <c r="A697" s="1" t="s">
        <v>833</v>
      </c>
      <c r="B697" s="11"/>
      <c r="C697" s="11"/>
      <c r="D697" s="8"/>
      <c r="E697" s="36"/>
      <c r="F697" s="36"/>
      <c r="G697" s="26"/>
    </row>
    <row r="698" spans="1:7" ht="18.75" customHeight="1">
      <c r="A698" s="1" t="s">
        <v>851</v>
      </c>
      <c r="B698" s="11"/>
      <c r="C698" s="11"/>
      <c r="D698" s="8"/>
      <c r="E698" s="36"/>
      <c r="F698" s="36"/>
      <c r="G698" s="26"/>
    </row>
    <row r="699" spans="1:7" ht="18.75" customHeight="1">
      <c r="A699" s="1" t="s">
        <v>852</v>
      </c>
      <c r="B699" s="11"/>
      <c r="C699" s="11"/>
      <c r="D699" s="8"/>
      <c r="E699" s="36"/>
      <c r="F699" s="36"/>
      <c r="G699" s="26"/>
    </row>
    <row r="700" spans="1:7" ht="18.75" customHeight="1">
      <c r="A700" s="1" t="s">
        <v>859</v>
      </c>
      <c r="B700" s="11"/>
      <c r="C700" s="11"/>
      <c r="D700" s="8"/>
      <c r="E700" s="36">
        <v>5</v>
      </c>
      <c r="F700" s="36"/>
      <c r="G700" s="26" t="s">
        <v>1022</v>
      </c>
    </row>
    <row r="701" spans="1:7" ht="18.75" customHeight="1">
      <c r="A701" s="1" t="s">
        <v>913</v>
      </c>
      <c r="B701" s="11"/>
      <c r="C701" s="11"/>
      <c r="D701" s="8"/>
      <c r="E701" s="36"/>
      <c r="F701" s="36"/>
      <c r="G701" s="26"/>
    </row>
    <row r="702" spans="1:7" ht="18.75" customHeight="1">
      <c r="A702" s="1" t="s">
        <v>914</v>
      </c>
      <c r="B702" s="11"/>
      <c r="C702" s="11"/>
      <c r="D702" s="8"/>
      <c r="E702" s="36"/>
      <c r="F702" s="36"/>
      <c r="G702" s="26"/>
    </row>
    <row r="703" spans="1:7" ht="18.75" customHeight="1">
      <c r="A703" s="1" t="s">
        <v>846</v>
      </c>
      <c r="B703" s="11"/>
      <c r="C703" s="11"/>
      <c r="D703" s="8"/>
      <c r="E703" s="36"/>
      <c r="F703" s="36"/>
      <c r="G703" s="26"/>
    </row>
    <row r="704" spans="1:7" ht="18.75" customHeight="1">
      <c r="A704" s="1" t="s">
        <v>915</v>
      </c>
      <c r="B704" s="11"/>
      <c r="C704" s="11"/>
      <c r="D704" s="8">
        <v>851.62</v>
      </c>
      <c r="E704" s="36">
        <v>12921</v>
      </c>
      <c r="F704" s="36">
        <f>SUM(E704/D704)*100</f>
        <v>1517.2259928136964</v>
      </c>
      <c r="G704" s="26" t="s">
        <v>1022</v>
      </c>
    </row>
    <row r="705" spans="1:8" ht="18.75" customHeight="1">
      <c r="A705" s="1" t="s">
        <v>916</v>
      </c>
      <c r="B705" s="11"/>
      <c r="C705" s="11"/>
      <c r="D705" s="8">
        <f>D706</f>
        <v>0</v>
      </c>
      <c r="E705" s="36">
        <f>E706</f>
        <v>0</v>
      </c>
      <c r="F705" s="36"/>
      <c r="G705" s="26"/>
    </row>
    <row r="706" spans="1:8" ht="18.75" customHeight="1">
      <c r="A706" s="1" t="s">
        <v>917</v>
      </c>
      <c r="B706" s="11"/>
      <c r="C706" s="11"/>
      <c r="D706" s="8"/>
      <c r="E706" s="36"/>
      <c r="F706" s="36"/>
      <c r="G706" s="26"/>
    </row>
    <row r="707" spans="1:8" ht="18.75" customHeight="1">
      <c r="A707" s="1" t="s">
        <v>918</v>
      </c>
      <c r="B707" s="8">
        <f>B708</f>
        <v>5331</v>
      </c>
      <c r="C707" s="8">
        <f>C708</f>
        <v>0</v>
      </c>
      <c r="D707" s="8">
        <f>D708</f>
        <v>0</v>
      </c>
      <c r="E707" s="36">
        <f>E708</f>
        <v>0</v>
      </c>
      <c r="F707" s="36"/>
      <c r="G707" s="26">
        <f t="shared" si="4"/>
        <v>-1</v>
      </c>
    </row>
    <row r="708" spans="1:8" ht="18.75" customHeight="1">
      <c r="A708" s="1" t="s">
        <v>919</v>
      </c>
      <c r="B708" s="11">
        <v>5331</v>
      </c>
      <c r="C708" s="11"/>
      <c r="D708" s="8"/>
      <c r="E708" s="36"/>
      <c r="F708" s="36"/>
      <c r="G708" s="26">
        <f t="shared" si="4"/>
        <v>-1</v>
      </c>
    </row>
    <row r="709" spans="1:8" ht="18.75" customHeight="1">
      <c r="A709" s="1" t="s">
        <v>432</v>
      </c>
      <c r="B709" s="8">
        <f>B710+B719+B723+B731+B737+B744+B750+B753+B756+B757+B758+B764+B765+B766+B781</f>
        <v>29995</v>
      </c>
      <c r="C709" s="8">
        <f>C710+C719+C723+C731+C737+C744+C750+C753+C756+C757+C758+C764+C765+C766+C781</f>
        <v>1033</v>
      </c>
      <c r="D709" s="8">
        <f>D710+D719+D723+D731+D737+D744+D750+D753+D756+D757+D758+D764+D765+D766+D781</f>
        <v>1169</v>
      </c>
      <c r="E709" s="36">
        <f>E710+E719+E723+E731+E737+E744+E750+E753+E756+E757+E758+E764+E765+E766+E781</f>
        <v>39594</v>
      </c>
      <c r="F709" s="36">
        <f>SUM(E709/D709)*100</f>
        <v>3386.9974337040203</v>
      </c>
      <c r="G709" s="26">
        <f t="shared" si="4"/>
        <v>0.32002000333388897</v>
      </c>
    </row>
    <row r="710" spans="1:8" ht="18.75" customHeight="1">
      <c r="A710" s="1" t="s">
        <v>433</v>
      </c>
      <c r="B710" s="8">
        <f>SUM(B711:B718)</f>
        <v>394</v>
      </c>
      <c r="C710" s="8">
        <f>SUM(C711:C718)</f>
        <v>280</v>
      </c>
      <c r="D710" s="8">
        <f>SUM(D711:D718)</f>
        <v>227.29</v>
      </c>
      <c r="E710" s="36">
        <f>SUM(E711:E718)</f>
        <v>426</v>
      </c>
      <c r="F710" s="36">
        <f>SUM(E710/D710)*100</f>
        <v>187.42575564257118</v>
      </c>
      <c r="G710" s="26">
        <f>SUM((E710-B710)/B710)</f>
        <v>8.1218274111675121E-2</v>
      </c>
      <c r="H710" s="33" t="s">
        <v>1021</v>
      </c>
    </row>
    <row r="711" spans="1:8" ht="18.75" customHeight="1">
      <c r="A711" s="1" t="s">
        <v>4</v>
      </c>
      <c r="B711" s="8">
        <v>343</v>
      </c>
      <c r="C711" s="8">
        <v>280</v>
      </c>
      <c r="D711" s="8">
        <v>227.29</v>
      </c>
      <c r="E711" s="36">
        <v>341</v>
      </c>
      <c r="F711" s="36">
        <f>SUM(E711/D711)*100</f>
        <v>150.0285978265652</v>
      </c>
      <c r="G711" s="26">
        <f>SUM((E711-B711)/B711)</f>
        <v>-5.8309037900874635E-3</v>
      </c>
    </row>
    <row r="712" spans="1:8" ht="18.75" customHeight="1">
      <c r="A712" s="1" t="s">
        <v>5</v>
      </c>
      <c r="B712" s="8"/>
      <c r="C712" s="8"/>
      <c r="D712" s="8"/>
      <c r="E712" s="36"/>
      <c r="F712" s="36"/>
      <c r="G712" s="26"/>
    </row>
    <row r="713" spans="1:8" ht="18.75" customHeight="1">
      <c r="A713" s="1" t="s">
        <v>6</v>
      </c>
      <c r="B713" s="8"/>
      <c r="C713" s="8"/>
      <c r="D713" s="8"/>
      <c r="E713" s="36"/>
      <c r="F713" s="36"/>
      <c r="G713" s="26"/>
    </row>
    <row r="714" spans="1:8" ht="18.75" customHeight="1">
      <c r="A714" s="1" t="s">
        <v>920</v>
      </c>
      <c r="B714" s="8">
        <v>3</v>
      </c>
      <c r="C714" s="8"/>
      <c r="D714" s="8"/>
      <c r="E714" s="36">
        <v>2</v>
      </c>
      <c r="F714" s="36"/>
      <c r="G714" s="26">
        <f>SUM((E714-B714)/B714)</f>
        <v>-0.33333333333333331</v>
      </c>
    </row>
    <row r="715" spans="1:8" ht="18.75" customHeight="1">
      <c r="A715" s="1" t="s">
        <v>434</v>
      </c>
      <c r="B715" s="8"/>
      <c r="C715" s="8"/>
      <c r="D715" s="8"/>
      <c r="E715" s="36">
        <v>10</v>
      </c>
      <c r="F715" s="36"/>
      <c r="G715" s="26" t="s">
        <v>1022</v>
      </c>
    </row>
    <row r="716" spans="1:8" ht="18.75" customHeight="1">
      <c r="A716" s="1" t="s">
        <v>921</v>
      </c>
      <c r="B716" s="8"/>
      <c r="C716" s="8"/>
      <c r="D716" s="8"/>
      <c r="E716" s="36"/>
      <c r="F716" s="36"/>
      <c r="G716" s="26"/>
    </row>
    <row r="717" spans="1:8" ht="18.75" customHeight="1">
      <c r="A717" s="1" t="s">
        <v>922</v>
      </c>
      <c r="B717" s="8"/>
      <c r="C717" s="8"/>
      <c r="D717" s="8"/>
      <c r="E717" s="36"/>
      <c r="F717" s="36"/>
      <c r="G717" s="26"/>
    </row>
    <row r="718" spans="1:8" ht="18.75" customHeight="1">
      <c r="A718" s="1" t="s">
        <v>435</v>
      </c>
      <c r="B718" s="8">
        <v>48</v>
      </c>
      <c r="C718" s="8"/>
      <c r="D718" s="8"/>
      <c r="E718" s="36">
        <v>73</v>
      </c>
      <c r="F718" s="36"/>
      <c r="G718" s="26">
        <f>SUM((E718-B718)/B718)</f>
        <v>0.52083333333333337</v>
      </c>
    </row>
    <row r="719" spans="1:8" ht="18.75" customHeight="1">
      <c r="A719" s="1" t="s">
        <v>436</v>
      </c>
      <c r="B719" s="8">
        <f>SUM(B720:B722)</f>
        <v>81</v>
      </c>
      <c r="C719" s="8">
        <f>SUM(C720:C722)</f>
        <v>194</v>
      </c>
      <c r="D719" s="8">
        <f>SUM(D720:D722)</f>
        <v>0</v>
      </c>
      <c r="E719" s="36">
        <f>SUM(E720:E722)</f>
        <v>156</v>
      </c>
      <c r="F719" s="36"/>
      <c r="G719" s="26">
        <f>SUM((E719-B719)/B719)</f>
        <v>0.92592592592592593</v>
      </c>
    </row>
    <row r="720" spans="1:8" ht="18.75" customHeight="1">
      <c r="A720" s="1" t="s">
        <v>437</v>
      </c>
      <c r="B720" s="8"/>
      <c r="C720" s="8"/>
      <c r="D720" s="8"/>
      <c r="E720" s="36"/>
      <c r="F720" s="36"/>
      <c r="G720" s="26"/>
    </row>
    <row r="721" spans="1:7" ht="18.75" customHeight="1">
      <c r="A721" s="1" t="s">
        <v>438</v>
      </c>
      <c r="B721" s="8"/>
      <c r="C721" s="8"/>
      <c r="D721" s="8"/>
      <c r="E721" s="36"/>
      <c r="F721" s="36"/>
      <c r="G721" s="26"/>
    </row>
    <row r="722" spans="1:7" ht="18.75" customHeight="1">
      <c r="A722" s="1" t="s">
        <v>439</v>
      </c>
      <c r="B722" s="8">
        <v>81</v>
      </c>
      <c r="C722" s="8">
        <v>194</v>
      </c>
      <c r="D722" s="8"/>
      <c r="E722" s="36">
        <v>156</v>
      </c>
      <c r="F722" s="36"/>
      <c r="G722" s="26">
        <f>SUM((E722-B722)/B722)</f>
        <v>0.92592592592592593</v>
      </c>
    </row>
    <row r="723" spans="1:7" ht="18.75" customHeight="1">
      <c r="A723" s="1" t="s">
        <v>440</v>
      </c>
      <c r="B723" s="8">
        <f>SUM(B724:B730)</f>
        <v>9474</v>
      </c>
      <c r="C723" s="8">
        <f>SUM(C724:C730)</f>
        <v>439</v>
      </c>
      <c r="D723" s="8">
        <f>SUM(D724:D730)</f>
        <v>0</v>
      </c>
      <c r="E723" s="36">
        <f>SUM(E724:E730)</f>
        <v>4549</v>
      </c>
      <c r="F723" s="36"/>
      <c r="G723" s="26">
        <f>SUM((E723-B723)/B723)</f>
        <v>-0.51984378298501166</v>
      </c>
    </row>
    <row r="724" spans="1:7" ht="18.75" customHeight="1">
      <c r="A724" s="1" t="s">
        <v>441</v>
      </c>
      <c r="B724" s="8">
        <v>39</v>
      </c>
      <c r="C724" s="8"/>
      <c r="D724" s="8"/>
      <c r="E724" s="36"/>
      <c r="F724" s="36"/>
      <c r="G724" s="26">
        <f>SUM((E724-B724)/B724)</f>
        <v>-1</v>
      </c>
    </row>
    <row r="725" spans="1:7" ht="18.75" customHeight="1">
      <c r="A725" s="1" t="s">
        <v>442</v>
      </c>
      <c r="B725" s="8">
        <v>9109</v>
      </c>
      <c r="C725" s="8">
        <v>439</v>
      </c>
      <c r="D725" s="8"/>
      <c r="E725" s="36">
        <v>3883</v>
      </c>
      <c r="F725" s="36"/>
      <c r="G725" s="26">
        <f>SUM((E725-B725)/B725)</f>
        <v>-0.57371830058184214</v>
      </c>
    </row>
    <row r="726" spans="1:7" ht="18.75" customHeight="1">
      <c r="A726" s="1" t="s">
        <v>443</v>
      </c>
      <c r="B726" s="8"/>
      <c r="C726" s="8"/>
      <c r="D726" s="8"/>
      <c r="E726" s="36"/>
      <c r="F726" s="36"/>
      <c r="G726" s="26"/>
    </row>
    <row r="727" spans="1:7" ht="18.75" customHeight="1">
      <c r="A727" s="1" t="s">
        <v>444</v>
      </c>
      <c r="B727" s="8">
        <v>167</v>
      </c>
      <c r="C727" s="8"/>
      <c r="D727" s="8"/>
      <c r="E727" s="36">
        <v>480</v>
      </c>
      <c r="F727" s="36"/>
      <c r="G727" s="26">
        <f>SUM((E727-B727)/B727)</f>
        <v>1.874251497005988</v>
      </c>
    </row>
    <row r="728" spans="1:7" ht="18.75" customHeight="1">
      <c r="A728" s="1" t="s">
        <v>445</v>
      </c>
      <c r="B728" s="8"/>
      <c r="C728" s="8"/>
      <c r="D728" s="8"/>
      <c r="E728" s="36"/>
      <c r="F728" s="36"/>
      <c r="G728" s="26"/>
    </row>
    <row r="729" spans="1:7" ht="18.75" customHeight="1">
      <c r="A729" s="1" t="s">
        <v>446</v>
      </c>
      <c r="B729" s="8"/>
      <c r="C729" s="8"/>
      <c r="D729" s="8"/>
      <c r="E729" s="36"/>
      <c r="F729" s="36"/>
      <c r="G729" s="26"/>
    </row>
    <row r="730" spans="1:7" ht="18.75" customHeight="1">
      <c r="A730" s="1" t="s">
        <v>447</v>
      </c>
      <c r="B730" s="8">
        <v>159</v>
      </c>
      <c r="C730" s="8"/>
      <c r="D730" s="8"/>
      <c r="E730" s="36">
        <v>186</v>
      </c>
      <c r="F730" s="36"/>
      <c r="G730" s="26">
        <f>SUM((E730-B730)/B730)</f>
        <v>0.16981132075471697</v>
      </c>
    </row>
    <row r="731" spans="1:7" ht="18.75" customHeight="1">
      <c r="A731" s="1" t="s">
        <v>448</v>
      </c>
      <c r="B731" s="8">
        <f>SUM(B732:B736)</f>
        <v>1341</v>
      </c>
      <c r="C731" s="8">
        <f>SUM(C732:C736)</f>
        <v>120</v>
      </c>
      <c r="D731" s="8">
        <f>SUM(D732:D736)</f>
        <v>941.71</v>
      </c>
      <c r="E731" s="36">
        <f>SUM(E732:E736)</f>
        <v>3266</v>
      </c>
      <c r="F731" s="36">
        <f>SUM(E731/D731)*100</f>
        <v>346.81589873740324</v>
      </c>
      <c r="G731" s="26">
        <f>SUM((E731-B731)/B731)</f>
        <v>1.435495898583147</v>
      </c>
    </row>
    <row r="732" spans="1:7" ht="18.75" customHeight="1">
      <c r="A732" s="1" t="s">
        <v>449</v>
      </c>
      <c r="B732" s="8">
        <v>5</v>
      </c>
      <c r="C732" s="8">
        <v>120</v>
      </c>
      <c r="D732" s="8">
        <v>941.71</v>
      </c>
      <c r="E732" s="36">
        <v>195</v>
      </c>
      <c r="F732" s="36">
        <f>SUM(E732/D732)*100</f>
        <v>20.707011712735344</v>
      </c>
      <c r="G732" s="26">
        <f>SUM((E732-B732)/B732)</f>
        <v>38</v>
      </c>
    </row>
    <row r="733" spans="1:7" ht="18.75" customHeight="1">
      <c r="A733" s="1" t="s">
        <v>450</v>
      </c>
      <c r="B733" s="8">
        <v>979</v>
      </c>
      <c r="C733" s="8"/>
      <c r="D733" s="8"/>
      <c r="E733" s="36">
        <v>2930</v>
      </c>
      <c r="F733" s="36"/>
      <c r="G733" s="26">
        <f>SUM((E733-B733)/B733)</f>
        <v>1.9928498467824312</v>
      </c>
    </row>
    <row r="734" spans="1:7" ht="18.75" customHeight="1">
      <c r="A734" s="1" t="s">
        <v>451</v>
      </c>
      <c r="B734" s="8"/>
      <c r="C734" s="8"/>
      <c r="D734" s="8"/>
      <c r="E734" s="36">
        <v>53</v>
      </c>
      <c r="F734" s="36"/>
      <c r="G734" s="26" t="s">
        <v>1022</v>
      </c>
    </row>
    <row r="735" spans="1:7" ht="18.75" customHeight="1">
      <c r="A735" s="1" t="s">
        <v>452</v>
      </c>
      <c r="B735" s="8"/>
      <c r="C735" s="8"/>
      <c r="D735" s="8"/>
      <c r="E735" s="36"/>
      <c r="F735" s="36"/>
      <c r="G735" s="26"/>
    </row>
    <row r="736" spans="1:7" ht="18.75" customHeight="1">
      <c r="A736" s="1" t="s">
        <v>453</v>
      </c>
      <c r="B736" s="8">
        <v>357</v>
      </c>
      <c r="C736" s="8"/>
      <c r="D736" s="8"/>
      <c r="E736" s="36">
        <v>88</v>
      </c>
      <c r="F736" s="36"/>
      <c r="G736" s="26">
        <f>SUM((E736-B736)/B736)</f>
        <v>-0.75350140056022408</v>
      </c>
    </row>
    <row r="737" spans="1:7" ht="18.75" customHeight="1">
      <c r="A737" s="1" t="s">
        <v>454</v>
      </c>
      <c r="B737" s="8">
        <f>SUM(B738:B743)</f>
        <v>2189</v>
      </c>
      <c r="C737" s="8">
        <f>SUM(C738:C743)</f>
        <v>0</v>
      </c>
      <c r="D737" s="8">
        <f>SUM(D738:D743)</f>
        <v>0</v>
      </c>
      <c r="E737" s="36">
        <f>SUM(E738:E743)</f>
        <v>732</v>
      </c>
      <c r="F737" s="36"/>
      <c r="G737" s="26">
        <f>SUM((E737-B737)/B737)</f>
        <v>-0.66560073092736405</v>
      </c>
    </row>
    <row r="738" spans="1:7" ht="18.75" customHeight="1">
      <c r="A738" s="1" t="s">
        <v>455</v>
      </c>
      <c r="B738" s="8"/>
      <c r="C738" s="8"/>
      <c r="D738" s="8"/>
      <c r="E738" s="36"/>
      <c r="F738" s="36"/>
      <c r="G738" s="26"/>
    </row>
    <row r="739" spans="1:7" ht="18.75" customHeight="1">
      <c r="A739" s="1" t="s">
        <v>456</v>
      </c>
      <c r="B739" s="8"/>
      <c r="C739" s="8"/>
      <c r="D739" s="8"/>
      <c r="E739" s="36"/>
      <c r="F739" s="36"/>
      <c r="G739" s="26"/>
    </row>
    <row r="740" spans="1:7" ht="18.75" customHeight="1">
      <c r="A740" s="1" t="s">
        <v>457</v>
      </c>
      <c r="B740" s="8"/>
      <c r="C740" s="8"/>
      <c r="D740" s="8"/>
      <c r="E740" s="36"/>
      <c r="F740" s="36"/>
      <c r="G740" s="26"/>
    </row>
    <row r="741" spans="1:7" ht="18.75" customHeight="1">
      <c r="A741" s="1" t="s">
        <v>458</v>
      </c>
      <c r="B741" s="8"/>
      <c r="C741" s="8"/>
      <c r="D741" s="8"/>
      <c r="E741" s="36"/>
      <c r="F741" s="36"/>
      <c r="G741" s="26"/>
    </row>
    <row r="742" spans="1:7" ht="18.75" customHeight="1">
      <c r="A742" s="1" t="s">
        <v>923</v>
      </c>
      <c r="B742" s="8"/>
      <c r="C742" s="8"/>
      <c r="D742" s="8"/>
      <c r="E742" s="36"/>
      <c r="F742" s="36"/>
      <c r="G742" s="26"/>
    </row>
    <row r="743" spans="1:7" ht="18.75" customHeight="1">
      <c r="A743" s="1" t="s">
        <v>459</v>
      </c>
      <c r="B743" s="8">
        <v>2189</v>
      </c>
      <c r="C743" s="8"/>
      <c r="D743" s="8"/>
      <c r="E743" s="36">
        <v>732</v>
      </c>
      <c r="F743" s="36"/>
      <c r="G743" s="26">
        <f>SUM((E743-B743)/B743)</f>
        <v>-0.66560073092736405</v>
      </c>
    </row>
    <row r="744" spans="1:7" ht="18.75" customHeight="1">
      <c r="A744" s="1" t="s">
        <v>460</v>
      </c>
      <c r="B744" s="8">
        <f>SUM(B745:B749)</f>
        <v>156</v>
      </c>
      <c r="C744" s="8">
        <f>SUM(C745:C749)</f>
        <v>0</v>
      </c>
      <c r="D744" s="8">
        <f>SUM(D745:D749)</f>
        <v>0</v>
      </c>
      <c r="E744" s="36">
        <f>SUM(E745:E749)</f>
        <v>95</v>
      </c>
      <c r="F744" s="36"/>
      <c r="G744" s="26">
        <f>SUM((E744-B744)/B744)</f>
        <v>-0.39102564102564102</v>
      </c>
    </row>
    <row r="745" spans="1:7" ht="18.75" customHeight="1">
      <c r="A745" s="1" t="s">
        <v>461</v>
      </c>
      <c r="B745" s="8"/>
      <c r="C745" s="8"/>
      <c r="D745" s="8"/>
      <c r="E745" s="36"/>
      <c r="F745" s="36"/>
      <c r="G745" s="26"/>
    </row>
    <row r="746" spans="1:7" ht="18.75" customHeight="1">
      <c r="A746" s="1" t="s">
        <v>462</v>
      </c>
      <c r="B746" s="8"/>
      <c r="C746" s="8"/>
      <c r="D746" s="8"/>
      <c r="E746" s="36"/>
      <c r="F746" s="36"/>
      <c r="G746" s="26"/>
    </row>
    <row r="747" spans="1:7" ht="18.75" customHeight="1">
      <c r="A747" s="1" t="s">
        <v>463</v>
      </c>
      <c r="B747" s="8"/>
      <c r="C747" s="8"/>
      <c r="D747" s="8"/>
      <c r="E747" s="36"/>
      <c r="F747" s="36"/>
      <c r="G747" s="26"/>
    </row>
    <row r="748" spans="1:7" ht="18.75" customHeight="1">
      <c r="A748" s="1" t="s">
        <v>464</v>
      </c>
      <c r="B748" s="8"/>
      <c r="C748" s="8"/>
      <c r="D748" s="8"/>
      <c r="E748" s="36"/>
      <c r="F748" s="36"/>
      <c r="G748" s="26"/>
    </row>
    <row r="749" spans="1:7" ht="18.75" customHeight="1">
      <c r="A749" s="1" t="s">
        <v>465</v>
      </c>
      <c r="B749" s="8">
        <v>156</v>
      </c>
      <c r="C749" s="8"/>
      <c r="D749" s="8"/>
      <c r="E749" s="36">
        <v>95</v>
      </c>
      <c r="F749" s="36"/>
      <c r="G749" s="26">
        <f>SUM((E749-B749)/B749)</f>
        <v>-0.39102564102564102</v>
      </c>
    </row>
    <row r="750" spans="1:7" ht="18.75" customHeight="1">
      <c r="A750" s="1" t="s">
        <v>466</v>
      </c>
      <c r="B750" s="8">
        <f>SUM(B751:B752)</f>
        <v>0</v>
      </c>
      <c r="C750" s="8">
        <f>SUM(C751:C752)</f>
        <v>0</v>
      </c>
      <c r="D750" s="8">
        <f>SUM(D751:D752)</f>
        <v>0</v>
      </c>
      <c r="E750" s="36">
        <f>SUM(E751:E752)</f>
        <v>0</v>
      </c>
      <c r="F750" s="36"/>
      <c r="G750" s="26"/>
    </row>
    <row r="751" spans="1:7" ht="18.75" customHeight="1">
      <c r="A751" s="1" t="s">
        <v>467</v>
      </c>
      <c r="B751" s="8"/>
      <c r="C751" s="8"/>
      <c r="D751" s="8"/>
      <c r="E751" s="36"/>
      <c r="F751" s="36"/>
      <c r="G751" s="26"/>
    </row>
    <row r="752" spans="1:7" ht="18.75" customHeight="1">
      <c r="A752" s="1" t="s">
        <v>468</v>
      </c>
      <c r="B752" s="8"/>
      <c r="C752" s="8"/>
      <c r="D752" s="8"/>
      <c r="E752" s="36"/>
      <c r="F752" s="36"/>
      <c r="G752" s="26"/>
    </row>
    <row r="753" spans="1:7" ht="18.75" customHeight="1">
      <c r="A753" s="1" t="s">
        <v>469</v>
      </c>
      <c r="B753" s="8">
        <f>SUM(B754:B755)</f>
        <v>0</v>
      </c>
      <c r="C753" s="8">
        <f>SUM(C754:C755)</f>
        <v>0</v>
      </c>
      <c r="D753" s="8">
        <f>SUM(D754:D755)</f>
        <v>0</v>
      </c>
      <c r="E753" s="36">
        <f>SUM(E754:E755)</f>
        <v>0</v>
      </c>
      <c r="F753" s="36"/>
      <c r="G753" s="26"/>
    </row>
    <row r="754" spans="1:7" ht="18.75" customHeight="1">
      <c r="A754" s="1" t="s">
        <v>470</v>
      </c>
      <c r="B754" s="8"/>
      <c r="C754" s="8"/>
      <c r="D754" s="8"/>
      <c r="E754" s="36"/>
      <c r="F754" s="36"/>
      <c r="G754" s="26"/>
    </row>
    <row r="755" spans="1:7" ht="18.75" customHeight="1">
      <c r="A755" s="1" t="s">
        <v>471</v>
      </c>
      <c r="B755" s="8"/>
      <c r="C755" s="8"/>
      <c r="D755" s="8"/>
      <c r="E755" s="36"/>
      <c r="F755" s="36"/>
      <c r="G755" s="26"/>
    </row>
    <row r="756" spans="1:7" ht="18.75" customHeight="1">
      <c r="A756" s="1" t="s">
        <v>472</v>
      </c>
      <c r="B756" s="8"/>
      <c r="C756" s="8"/>
      <c r="D756" s="8"/>
      <c r="E756" s="36"/>
      <c r="F756" s="36"/>
      <c r="G756" s="26"/>
    </row>
    <row r="757" spans="1:7" ht="18.75" customHeight="1">
      <c r="A757" s="1" t="s">
        <v>473</v>
      </c>
      <c r="B757" s="8">
        <v>910</v>
      </c>
      <c r="C757" s="8"/>
      <c r="D757" s="8"/>
      <c r="E757" s="36"/>
      <c r="F757" s="36"/>
      <c r="G757" s="26">
        <f>SUM((E757-B757)/B757)</f>
        <v>-1</v>
      </c>
    </row>
    <row r="758" spans="1:7" ht="18.75" customHeight="1">
      <c r="A758" s="1" t="s">
        <v>474</v>
      </c>
      <c r="B758" s="8">
        <f>SUM(B759:B763)</f>
        <v>33</v>
      </c>
      <c r="C758" s="8">
        <f>SUM(C759:C763)</f>
        <v>0</v>
      </c>
      <c r="D758" s="8">
        <f>SUM(D759:D763)</f>
        <v>0</v>
      </c>
      <c r="E758" s="36">
        <f>SUM(E759:E763)</f>
        <v>268</v>
      </c>
      <c r="F758" s="36"/>
      <c r="G758" s="26">
        <f>SUM((E758-B758)/B758)</f>
        <v>7.1212121212121211</v>
      </c>
    </row>
    <row r="759" spans="1:7" ht="18.75" customHeight="1">
      <c r="A759" s="1" t="s">
        <v>924</v>
      </c>
      <c r="B759" s="8"/>
      <c r="C759" s="8"/>
      <c r="D759" s="8"/>
      <c r="E759" s="36">
        <v>268</v>
      </c>
      <c r="F759" s="36"/>
      <c r="G759" s="26" t="s">
        <v>1022</v>
      </c>
    </row>
    <row r="760" spans="1:7" ht="18.75" customHeight="1">
      <c r="A760" s="1" t="s">
        <v>925</v>
      </c>
      <c r="B760" s="8"/>
      <c r="C760" s="8"/>
      <c r="D760" s="8"/>
      <c r="E760" s="36"/>
      <c r="F760" s="36"/>
      <c r="G760" s="26"/>
    </row>
    <row r="761" spans="1:7" ht="18.75" customHeight="1">
      <c r="A761" s="1" t="s">
        <v>926</v>
      </c>
      <c r="B761" s="8"/>
      <c r="C761" s="8"/>
      <c r="D761" s="8"/>
      <c r="E761" s="36"/>
      <c r="F761" s="36"/>
      <c r="G761" s="26"/>
    </row>
    <row r="762" spans="1:7" ht="18.75" customHeight="1">
      <c r="A762" s="1" t="s">
        <v>927</v>
      </c>
      <c r="B762" s="8"/>
      <c r="C762" s="8"/>
      <c r="D762" s="8"/>
      <c r="E762" s="36"/>
      <c r="F762" s="36"/>
      <c r="G762" s="26"/>
    </row>
    <row r="763" spans="1:7" ht="18.75" customHeight="1">
      <c r="A763" s="1" t="s">
        <v>475</v>
      </c>
      <c r="B763" s="8">
        <v>33</v>
      </c>
      <c r="C763" s="8"/>
      <c r="D763" s="8"/>
      <c r="E763" s="36"/>
      <c r="F763" s="36"/>
      <c r="G763" s="26">
        <f>SUM((E763-B763)/B763)</f>
        <v>-1</v>
      </c>
    </row>
    <row r="764" spans="1:7" ht="18.75" customHeight="1">
      <c r="A764" s="1" t="s">
        <v>476</v>
      </c>
      <c r="B764" s="8">
        <v>12</v>
      </c>
      <c r="C764" s="8"/>
      <c r="D764" s="8"/>
      <c r="E764" s="36"/>
      <c r="F764" s="36"/>
      <c r="G764" s="26">
        <f>SUM((E764-B764)/B764)</f>
        <v>-1</v>
      </c>
    </row>
    <row r="765" spans="1:7" ht="18.75" customHeight="1">
      <c r="A765" s="1" t="s">
        <v>477</v>
      </c>
      <c r="B765" s="8"/>
      <c r="C765" s="8"/>
      <c r="D765" s="8"/>
      <c r="E765" s="36"/>
      <c r="F765" s="36"/>
      <c r="G765" s="26"/>
    </row>
    <row r="766" spans="1:7" ht="18.75" customHeight="1">
      <c r="A766" s="1" t="s">
        <v>478</v>
      </c>
      <c r="B766" s="8">
        <f>SUM(B767:B780)</f>
        <v>4</v>
      </c>
      <c r="C766" s="8">
        <f>SUM(C767:C780)</f>
        <v>0</v>
      </c>
      <c r="D766" s="8">
        <f>SUM(D767:D780)</f>
        <v>0</v>
      </c>
      <c r="E766" s="36">
        <f>SUM(E767:E780)</f>
        <v>0</v>
      </c>
      <c r="F766" s="36"/>
      <c r="G766" s="26">
        <f>SUM((E766-B766)/B766)</f>
        <v>-1</v>
      </c>
    </row>
    <row r="767" spans="1:7" ht="18.75" customHeight="1">
      <c r="A767" s="1" t="s">
        <v>4</v>
      </c>
      <c r="B767" s="8">
        <v>4</v>
      </c>
      <c r="C767" s="8"/>
      <c r="D767" s="8"/>
      <c r="E767" s="36"/>
      <c r="F767" s="36"/>
      <c r="G767" s="26">
        <f>SUM((E767-B767)/B767)</f>
        <v>-1</v>
      </c>
    </row>
    <row r="768" spans="1:7" ht="18.75" customHeight="1">
      <c r="A768" s="1" t="s">
        <v>5</v>
      </c>
      <c r="B768" s="8"/>
      <c r="C768" s="8"/>
      <c r="D768" s="8"/>
      <c r="E768" s="36"/>
      <c r="F768" s="36"/>
      <c r="G768" s="26"/>
    </row>
    <row r="769" spans="1:8" ht="18.75" customHeight="1">
      <c r="A769" s="1" t="s">
        <v>6</v>
      </c>
      <c r="B769" s="8"/>
      <c r="C769" s="8"/>
      <c r="D769" s="8"/>
      <c r="E769" s="36"/>
      <c r="F769" s="36"/>
      <c r="G769" s="26"/>
    </row>
    <row r="770" spans="1:8" ht="18.75" customHeight="1">
      <c r="A770" s="1" t="s">
        <v>479</v>
      </c>
      <c r="B770" s="8"/>
      <c r="C770" s="8"/>
      <c r="D770" s="8"/>
      <c r="E770" s="36"/>
      <c r="F770" s="36"/>
      <c r="G770" s="26"/>
    </row>
    <row r="771" spans="1:8" ht="18.75" customHeight="1">
      <c r="A771" s="1" t="s">
        <v>480</v>
      </c>
      <c r="B771" s="8"/>
      <c r="C771" s="8"/>
      <c r="D771" s="8"/>
      <c r="E771" s="36"/>
      <c r="F771" s="36"/>
      <c r="G771" s="26"/>
    </row>
    <row r="772" spans="1:8" ht="18.75" customHeight="1">
      <c r="A772" s="1" t="s">
        <v>481</v>
      </c>
      <c r="B772" s="8"/>
      <c r="C772" s="8"/>
      <c r="D772" s="8"/>
      <c r="E772" s="36"/>
      <c r="F772" s="36"/>
      <c r="G772" s="26"/>
    </row>
    <row r="773" spans="1:8" ht="18.75" customHeight="1">
      <c r="A773" s="1" t="s">
        <v>482</v>
      </c>
      <c r="B773" s="8"/>
      <c r="C773" s="8"/>
      <c r="D773" s="8"/>
      <c r="E773" s="36"/>
      <c r="F773" s="36"/>
      <c r="G773" s="26"/>
    </row>
    <row r="774" spans="1:8" ht="18.75" customHeight="1">
      <c r="A774" s="1" t="s">
        <v>483</v>
      </c>
      <c r="B774" s="8"/>
      <c r="C774" s="8"/>
      <c r="D774" s="8"/>
      <c r="E774" s="36"/>
      <c r="F774" s="36"/>
      <c r="G774" s="26"/>
    </row>
    <row r="775" spans="1:8" ht="18.75" customHeight="1">
      <c r="A775" s="1" t="s">
        <v>484</v>
      </c>
      <c r="B775" s="8"/>
      <c r="C775" s="8"/>
      <c r="D775" s="8"/>
      <c r="E775" s="36"/>
      <c r="F775" s="36"/>
      <c r="G775" s="26"/>
    </row>
    <row r="776" spans="1:8" ht="18.75" customHeight="1">
      <c r="A776" s="1" t="s">
        <v>485</v>
      </c>
      <c r="B776" s="8"/>
      <c r="C776" s="8"/>
      <c r="D776" s="8"/>
      <c r="E776" s="36"/>
      <c r="F776" s="36"/>
      <c r="G776" s="26"/>
    </row>
    <row r="777" spans="1:8" ht="18.75" customHeight="1">
      <c r="A777" s="1" t="s">
        <v>46</v>
      </c>
      <c r="B777" s="8"/>
      <c r="C777" s="8"/>
      <c r="D777" s="8"/>
      <c r="E777" s="36"/>
      <c r="F777" s="36"/>
      <c r="G777" s="26"/>
    </row>
    <row r="778" spans="1:8" ht="18.75" customHeight="1">
      <c r="A778" s="1" t="s">
        <v>486</v>
      </c>
      <c r="B778" s="8"/>
      <c r="C778" s="8"/>
      <c r="D778" s="8"/>
      <c r="E778" s="36"/>
      <c r="F778" s="36"/>
      <c r="G778" s="26"/>
    </row>
    <row r="779" spans="1:8" ht="18.75" customHeight="1">
      <c r="A779" s="1" t="s">
        <v>13</v>
      </c>
      <c r="B779" s="8"/>
      <c r="C779" s="8"/>
      <c r="D779" s="8"/>
      <c r="E779" s="36"/>
      <c r="F779" s="36"/>
      <c r="G779" s="26"/>
    </row>
    <row r="780" spans="1:8" ht="18.75" customHeight="1">
      <c r="A780" s="1" t="s">
        <v>487</v>
      </c>
      <c r="B780" s="8"/>
      <c r="C780" s="8"/>
      <c r="D780" s="8"/>
      <c r="E780" s="36"/>
      <c r="F780" s="36"/>
      <c r="G780" s="26"/>
    </row>
    <row r="781" spans="1:8" ht="18.75" customHeight="1">
      <c r="A781" s="1" t="s">
        <v>488</v>
      </c>
      <c r="B781" s="8">
        <v>15401</v>
      </c>
      <c r="C781" s="8"/>
      <c r="D781" s="8"/>
      <c r="E781" s="36">
        <v>30102</v>
      </c>
      <c r="F781" s="36"/>
      <c r="G781" s="26">
        <f>SUM((E781-B781)/B781)</f>
        <v>0.95454840594766577</v>
      </c>
    </row>
    <row r="782" spans="1:8" ht="18.75" customHeight="1">
      <c r="A782" s="1" t="s">
        <v>489</v>
      </c>
      <c r="B782" s="8">
        <f>B783+B794+B795+B798+B799+B800</f>
        <v>21487</v>
      </c>
      <c r="C782" s="8">
        <f>C783+C794+C795+C798+C799+C800</f>
        <v>6352.32</v>
      </c>
      <c r="D782" s="8">
        <f>D783+D794+D795+D798+D799+D800</f>
        <v>5136</v>
      </c>
      <c r="E782" s="36">
        <f>E783+E794+E795+E798+E799+E800</f>
        <v>26644</v>
      </c>
      <c r="F782" s="36">
        <f>SUM(E782/D782)*100</f>
        <v>518.76947040498442</v>
      </c>
      <c r="G782" s="26">
        <f>SUM((E782-B782)/B782)</f>
        <v>0.24000558477218784</v>
      </c>
      <c r="H782" s="35"/>
    </row>
    <row r="783" spans="1:8" ht="18.75" customHeight="1">
      <c r="A783" s="1" t="s">
        <v>490</v>
      </c>
      <c r="B783" s="8">
        <f>SUM(B784:B793)</f>
        <v>2068</v>
      </c>
      <c r="C783" s="8">
        <f>SUM(C784:C793)</f>
        <v>599</v>
      </c>
      <c r="D783" s="8">
        <f>SUM(D784:D793)</f>
        <v>631.89</v>
      </c>
      <c r="E783" s="36">
        <f>SUM(E784:E793)</f>
        <v>1058</v>
      </c>
      <c r="F783" s="36">
        <f>SUM(E783/D783)*100</f>
        <v>167.43420532054628</v>
      </c>
      <c r="G783" s="26">
        <f>SUM((E783-B783)/B783)</f>
        <v>-0.48839458413926501</v>
      </c>
    </row>
    <row r="784" spans="1:8" ht="18.75" customHeight="1">
      <c r="A784" s="1" t="s">
        <v>491</v>
      </c>
      <c r="B784" s="8">
        <v>707</v>
      </c>
      <c r="C784" s="8">
        <v>399</v>
      </c>
      <c r="D784" s="8">
        <v>431.89</v>
      </c>
      <c r="E784" s="36">
        <v>658</v>
      </c>
      <c r="F784" s="36">
        <f>SUM(E784/D784)*100</f>
        <v>152.35360855773462</v>
      </c>
      <c r="G784" s="26">
        <f>SUM((E784-B784)/B784)</f>
        <v>-6.9306930693069313E-2</v>
      </c>
    </row>
    <row r="785" spans="1:7" ht="18.75" customHeight="1">
      <c r="A785" s="1" t="s">
        <v>492</v>
      </c>
      <c r="B785" s="8"/>
      <c r="C785" s="8"/>
      <c r="D785" s="8"/>
      <c r="E785" s="36"/>
      <c r="F785" s="36"/>
      <c r="G785" s="26"/>
    </row>
    <row r="786" spans="1:7" ht="18.75" customHeight="1">
      <c r="A786" s="1" t="s">
        <v>493</v>
      </c>
      <c r="B786" s="8">
        <v>579</v>
      </c>
      <c r="C786" s="8"/>
      <c r="D786" s="8"/>
      <c r="E786" s="36">
        <v>33</v>
      </c>
      <c r="F786" s="36"/>
      <c r="G786" s="26">
        <f>SUM((E786-B786)/B786)</f>
        <v>-0.94300518134715028</v>
      </c>
    </row>
    <row r="787" spans="1:7" ht="18.75" customHeight="1">
      <c r="A787" s="1" t="s">
        <v>928</v>
      </c>
      <c r="B787" s="8">
        <v>334</v>
      </c>
      <c r="C787" s="8">
        <v>200</v>
      </c>
      <c r="D787" s="8">
        <v>200</v>
      </c>
      <c r="E787" s="36">
        <v>287</v>
      </c>
      <c r="F787" s="36">
        <f>SUM(E787/D787)*100</f>
        <v>143.5</v>
      </c>
      <c r="G787" s="26">
        <f>SUM((E787-B787)/B787)</f>
        <v>-0.1407185628742515</v>
      </c>
    </row>
    <row r="788" spans="1:7" ht="18.75" customHeight="1">
      <c r="A788" s="1" t="s">
        <v>929</v>
      </c>
      <c r="B788" s="8"/>
      <c r="C788" s="8"/>
      <c r="D788" s="8"/>
      <c r="E788" s="36"/>
      <c r="F788" s="36"/>
      <c r="G788" s="26"/>
    </row>
    <row r="789" spans="1:7" ht="18.75" customHeight="1">
      <c r="A789" s="1" t="s">
        <v>494</v>
      </c>
      <c r="B789" s="8">
        <v>81</v>
      </c>
      <c r="C789" s="8"/>
      <c r="D789" s="8"/>
      <c r="E789" s="36"/>
      <c r="F789" s="36"/>
      <c r="G789" s="26">
        <f>SUM((E789-B789)/B789)</f>
        <v>-1</v>
      </c>
    </row>
    <row r="790" spans="1:7" ht="18.75" customHeight="1">
      <c r="A790" s="1" t="s">
        <v>495</v>
      </c>
      <c r="B790" s="8">
        <v>45</v>
      </c>
      <c r="C790" s="8"/>
      <c r="D790" s="8"/>
      <c r="E790" s="36"/>
      <c r="F790" s="36"/>
      <c r="G790" s="26">
        <f>SUM((E790-B790)/B790)</f>
        <v>-1</v>
      </c>
    </row>
    <row r="791" spans="1:7" ht="18.75" customHeight="1">
      <c r="A791" s="1" t="s">
        <v>496</v>
      </c>
      <c r="B791" s="8"/>
      <c r="C791" s="8"/>
      <c r="D791" s="8"/>
      <c r="E791" s="36"/>
      <c r="F791" s="36"/>
      <c r="G791" s="26"/>
    </row>
    <row r="792" spans="1:7" ht="18.75" customHeight="1">
      <c r="A792" s="1" t="s">
        <v>497</v>
      </c>
      <c r="B792" s="8"/>
      <c r="C792" s="8"/>
      <c r="D792" s="8"/>
      <c r="E792" s="36"/>
      <c r="F792" s="36"/>
      <c r="G792" s="26"/>
    </row>
    <row r="793" spans="1:7" ht="18.75" customHeight="1">
      <c r="A793" s="1" t="s">
        <v>498</v>
      </c>
      <c r="B793" s="8">
        <v>322</v>
      </c>
      <c r="C793" s="8"/>
      <c r="D793" s="8"/>
      <c r="E793" s="36">
        <v>80</v>
      </c>
      <c r="F793" s="36"/>
      <c r="G793" s="26">
        <f t="shared" ref="G793:G804" si="7">SUM((E793-B793)/B793)</f>
        <v>-0.75155279503105588</v>
      </c>
    </row>
    <row r="794" spans="1:7" ht="18.75" customHeight="1">
      <c r="A794" s="1" t="s">
        <v>930</v>
      </c>
      <c r="B794" s="8">
        <v>4996</v>
      </c>
      <c r="C794" s="8">
        <v>1738</v>
      </c>
      <c r="D794" s="8">
        <v>375.07</v>
      </c>
      <c r="E794" s="36">
        <v>129</v>
      </c>
      <c r="F794" s="36">
        <f>SUM(E794/D794)*100</f>
        <v>34.393579865091851</v>
      </c>
      <c r="G794" s="26">
        <f t="shared" si="7"/>
        <v>-0.97417934347477986</v>
      </c>
    </row>
    <row r="795" spans="1:7" ht="18.75" customHeight="1">
      <c r="A795" s="1" t="s">
        <v>499</v>
      </c>
      <c r="B795" s="8">
        <f>SUM(B796:B797)</f>
        <v>8137</v>
      </c>
      <c r="C795" s="8">
        <f>SUM(C796:C797)</f>
        <v>3260</v>
      </c>
      <c r="D795" s="8">
        <f>SUM(D796:D797)</f>
        <v>3373.72</v>
      </c>
      <c r="E795" s="36">
        <f>SUM(E796:E797)</f>
        <v>13830</v>
      </c>
      <c r="F795" s="36">
        <f>SUM(E795/D795)*100</f>
        <v>409.93324875804751</v>
      </c>
      <c r="G795" s="26">
        <f t="shared" si="7"/>
        <v>0.69964360329359709</v>
      </c>
    </row>
    <row r="796" spans="1:7" ht="18.75" customHeight="1">
      <c r="A796" s="1" t="s">
        <v>500</v>
      </c>
      <c r="B796" s="11">
        <v>5507</v>
      </c>
      <c r="C796" s="11"/>
      <c r="D796" s="8"/>
      <c r="E796" s="36">
        <v>3400</v>
      </c>
      <c r="F796" s="36"/>
      <c r="G796" s="26">
        <f t="shared" si="7"/>
        <v>-0.38260395859814783</v>
      </c>
    </row>
    <row r="797" spans="1:7" ht="18.75" customHeight="1">
      <c r="A797" s="1" t="s">
        <v>501</v>
      </c>
      <c r="B797" s="8">
        <v>2630</v>
      </c>
      <c r="C797" s="8">
        <v>3260</v>
      </c>
      <c r="D797" s="8">
        <v>3373.72</v>
      </c>
      <c r="E797" s="36">
        <v>10430</v>
      </c>
      <c r="F797" s="36">
        <f>SUM(E797/D797)*100</f>
        <v>309.1542866627936</v>
      </c>
      <c r="G797" s="26">
        <f t="shared" si="7"/>
        <v>2.9657794676806084</v>
      </c>
    </row>
    <row r="798" spans="1:7" ht="18.75" customHeight="1">
      <c r="A798" s="1" t="s">
        <v>502</v>
      </c>
      <c r="B798" s="8">
        <v>967</v>
      </c>
      <c r="C798" s="8">
        <v>755.32</v>
      </c>
      <c r="D798" s="8">
        <v>755.32</v>
      </c>
      <c r="E798" s="36">
        <v>1117</v>
      </c>
      <c r="F798" s="36">
        <f>SUM(E798/D798)*100</f>
        <v>147.8843404120108</v>
      </c>
      <c r="G798" s="26">
        <f t="shared" si="7"/>
        <v>0.15511892450879008</v>
      </c>
    </row>
    <row r="799" spans="1:7" ht="18.75" customHeight="1">
      <c r="A799" s="1" t="s">
        <v>503</v>
      </c>
      <c r="B799" s="11">
        <v>90</v>
      </c>
      <c r="C799" s="11"/>
      <c r="D799" s="8"/>
      <c r="E799" s="36">
        <v>423</v>
      </c>
      <c r="F799" s="36"/>
      <c r="G799" s="26">
        <f t="shared" si="7"/>
        <v>3.7</v>
      </c>
    </row>
    <row r="800" spans="1:7" ht="18.75" customHeight="1">
      <c r="A800" s="1" t="s">
        <v>504</v>
      </c>
      <c r="B800" s="8">
        <v>5229</v>
      </c>
      <c r="C800" s="8"/>
      <c r="D800" s="8"/>
      <c r="E800" s="36">
        <v>10087</v>
      </c>
      <c r="F800" s="36"/>
      <c r="G800" s="26">
        <f t="shared" si="7"/>
        <v>0.92904953145917002</v>
      </c>
    </row>
    <row r="801" spans="1:7" ht="18.75" customHeight="1">
      <c r="A801" s="1" t="s">
        <v>505</v>
      </c>
      <c r="B801" s="8">
        <f>B802+B827+B852+B878+B889+B900+B906+B913+B920+B923</f>
        <v>14000</v>
      </c>
      <c r="C801" s="8">
        <f>C802+C827+C852+C878+C889+C900+C906+C913+C920+C923</f>
        <v>27815</v>
      </c>
      <c r="D801" s="8">
        <f>D802+D827+D852+D878+D889+D900+D906+D913+D920+D923</f>
        <v>21062.999999999996</v>
      </c>
      <c r="E801" s="36">
        <f>E802+E827+E852+E878+E889+E900+E906+E913+E920+E923</f>
        <v>14500</v>
      </c>
      <c r="F801" s="36">
        <f>SUM(E801/D801)*100</f>
        <v>68.84109576033805</v>
      </c>
      <c r="G801" s="26">
        <f t="shared" si="7"/>
        <v>3.5714285714285712E-2</v>
      </c>
    </row>
    <row r="802" spans="1:7" ht="18.75" customHeight="1">
      <c r="A802" s="1" t="s">
        <v>506</v>
      </c>
      <c r="B802" s="8">
        <f>SUM(B803:B826)</f>
        <v>1414</v>
      </c>
      <c r="C802" s="8">
        <f>SUM(C803:C826)</f>
        <v>11138</v>
      </c>
      <c r="D802" s="8">
        <f>SUM(D803:D826)</f>
        <v>7695.44</v>
      </c>
      <c r="E802" s="36">
        <f>SUM(E803:E826)</f>
        <v>213</v>
      </c>
      <c r="F802" s="36">
        <f>SUM(E802/D802)*100</f>
        <v>2.7678729221461023</v>
      </c>
      <c r="G802" s="26">
        <f t="shared" si="7"/>
        <v>-0.84936350777934932</v>
      </c>
    </row>
    <row r="803" spans="1:7" ht="18.75" customHeight="1">
      <c r="A803" s="1" t="s">
        <v>491</v>
      </c>
      <c r="B803" s="8">
        <v>1319</v>
      </c>
      <c r="C803" s="8">
        <v>2500</v>
      </c>
      <c r="D803" s="8">
        <v>2500</v>
      </c>
      <c r="E803" s="36">
        <v>213</v>
      </c>
      <c r="F803" s="36">
        <f>SUM(E803/D803)*100</f>
        <v>8.52</v>
      </c>
      <c r="G803" s="26">
        <f t="shared" si="7"/>
        <v>-0.83851402577710388</v>
      </c>
    </row>
    <row r="804" spans="1:7" ht="18.75" customHeight="1">
      <c r="A804" s="1" t="s">
        <v>492</v>
      </c>
      <c r="B804" s="8">
        <v>95</v>
      </c>
      <c r="C804" s="8"/>
      <c r="D804" s="8"/>
      <c r="E804" s="36"/>
      <c r="F804" s="36"/>
      <c r="G804" s="26">
        <f t="shared" si="7"/>
        <v>-1</v>
      </c>
    </row>
    <row r="805" spans="1:7" ht="18.75" customHeight="1">
      <c r="A805" s="1" t="s">
        <v>493</v>
      </c>
      <c r="B805" s="8"/>
      <c r="C805" s="8"/>
      <c r="D805" s="8"/>
      <c r="E805" s="36"/>
      <c r="F805" s="36"/>
      <c r="G805" s="26"/>
    </row>
    <row r="806" spans="1:7" ht="18.75" customHeight="1">
      <c r="A806" s="1" t="s">
        <v>507</v>
      </c>
      <c r="B806" s="8"/>
      <c r="C806" s="8">
        <v>200</v>
      </c>
      <c r="D806" s="8">
        <v>200</v>
      </c>
      <c r="E806" s="36"/>
      <c r="F806" s="36">
        <f>SUM(E806/D806)*100</f>
        <v>0</v>
      </c>
      <c r="G806" s="26"/>
    </row>
    <row r="807" spans="1:7" ht="18.75" customHeight="1">
      <c r="A807" s="1" t="s">
        <v>508</v>
      </c>
      <c r="B807" s="8"/>
      <c r="C807" s="8"/>
      <c r="D807" s="8"/>
      <c r="E807" s="36"/>
      <c r="F807" s="36"/>
      <c r="G807" s="26"/>
    </row>
    <row r="808" spans="1:7" ht="18.75" customHeight="1">
      <c r="A808" s="1" t="s">
        <v>509</v>
      </c>
      <c r="B808" s="8"/>
      <c r="C808" s="8">
        <v>400</v>
      </c>
      <c r="D808" s="8">
        <v>400</v>
      </c>
      <c r="E808" s="36"/>
      <c r="F808" s="36">
        <f>SUM(E808/D808)*100</f>
        <v>0</v>
      </c>
      <c r="G808" s="26"/>
    </row>
    <row r="809" spans="1:7" ht="18.75" customHeight="1">
      <c r="A809" s="1" t="s">
        <v>510</v>
      </c>
      <c r="B809" s="8"/>
      <c r="C809" s="8">
        <v>788</v>
      </c>
      <c r="D809" s="8">
        <v>788</v>
      </c>
      <c r="E809" s="36"/>
      <c r="F809" s="36">
        <f>SUM(E809/D809)*100</f>
        <v>0</v>
      </c>
      <c r="G809" s="26"/>
    </row>
    <row r="810" spans="1:7" ht="18.75" customHeight="1">
      <c r="A810" s="1" t="s">
        <v>511</v>
      </c>
      <c r="B810" s="8"/>
      <c r="C810" s="8">
        <v>100</v>
      </c>
      <c r="D810" s="8">
        <v>100</v>
      </c>
      <c r="E810" s="36"/>
      <c r="F810" s="36">
        <f>SUM(E810/D810)*100</f>
        <v>0</v>
      </c>
      <c r="G810" s="26"/>
    </row>
    <row r="811" spans="1:7" ht="18.75" customHeight="1">
      <c r="A811" s="1" t="s">
        <v>512</v>
      </c>
      <c r="B811" s="8"/>
      <c r="C811" s="8">
        <v>50</v>
      </c>
      <c r="D811" s="8">
        <v>50</v>
      </c>
      <c r="E811" s="36"/>
      <c r="F811" s="36">
        <f>SUM(E811/D811)*100</f>
        <v>0</v>
      </c>
      <c r="G811" s="26"/>
    </row>
    <row r="812" spans="1:7" ht="18.75" customHeight="1">
      <c r="A812" s="1" t="s">
        <v>513</v>
      </c>
      <c r="B812" s="8"/>
      <c r="C812" s="8"/>
      <c r="D812" s="8"/>
      <c r="E812" s="36"/>
      <c r="F812" s="36"/>
      <c r="G812" s="26"/>
    </row>
    <row r="813" spans="1:7" ht="18.75" customHeight="1">
      <c r="A813" s="1" t="s">
        <v>514</v>
      </c>
      <c r="B813" s="8"/>
      <c r="C813" s="8"/>
      <c r="D813" s="8"/>
      <c r="E813" s="36"/>
      <c r="F813" s="36"/>
      <c r="G813" s="26"/>
    </row>
    <row r="814" spans="1:7" ht="18.75" customHeight="1">
      <c r="A814" s="1" t="s">
        <v>515</v>
      </c>
      <c r="B814" s="8"/>
      <c r="C814" s="8"/>
      <c r="D814" s="8"/>
      <c r="E814" s="36"/>
      <c r="F814" s="36"/>
      <c r="G814" s="26"/>
    </row>
    <row r="815" spans="1:7" ht="18.75" customHeight="1">
      <c r="A815" s="1" t="s">
        <v>931</v>
      </c>
      <c r="B815" s="8"/>
      <c r="C815" s="8">
        <v>300</v>
      </c>
      <c r="D815" s="8">
        <v>300</v>
      </c>
      <c r="E815" s="36"/>
      <c r="F815" s="36">
        <f>SUM(E815/D815)*100</f>
        <v>0</v>
      </c>
      <c r="G815" s="26"/>
    </row>
    <row r="816" spans="1:7" ht="18.75" customHeight="1">
      <c r="A816" s="1" t="s">
        <v>932</v>
      </c>
      <c r="B816" s="8"/>
      <c r="C816" s="8"/>
      <c r="D816" s="8"/>
      <c r="E816" s="36"/>
      <c r="F816" s="36"/>
      <c r="G816" s="26"/>
    </row>
    <row r="817" spans="1:7" ht="18.75" customHeight="1">
      <c r="A817" s="1" t="s">
        <v>933</v>
      </c>
      <c r="B817" s="8"/>
      <c r="C817" s="8"/>
      <c r="D817" s="8"/>
      <c r="E817" s="36"/>
      <c r="F817" s="36"/>
      <c r="G817" s="26"/>
    </row>
    <row r="818" spans="1:7" ht="18.75" customHeight="1">
      <c r="A818" s="1" t="s">
        <v>516</v>
      </c>
      <c r="B818" s="8"/>
      <c r="C818" s="8">
        <v>200</v>
      </c>
      <c r="D818" s="8">
        <v>200</v>
      </c>
      <c r="E818" s="36"/>
      <c r="F818" s="36">
        <f>SUM(E818/D818)*100</f>
        <v>0</v>
      </c>
      <c r="G818" s="26"/>
    </row>
    <row r="819" spans="1:7" ht="18.75" customHeight="1">
      <c r="A819" s="1" t="s">
        <v>517</v>
      </c>
      <c r="B819" s="8"/>
      <c r="C819" s="8">
        <v>100</v>
      </c>
      <c r="D819" s="8">
        <v>100</v>
      </c>
      <c r="E819" s="36"/>
      <c r="F819" s="36">
        <f>SUM(E819/D819)*100</f>
        <v>0</v>
      </c>
      <c r="G819" s="26"/>
    </row>
    <row r="820" spans="1:7" ht="18.75" customHeight="1">
      <c r="A820" s="1" t="s">
        <v>518</v>
      </c>
      <c r="B820" s="8"/>
      <c r="C820" s="8"/>
      <c r="D820" s="8"/>
      <c r="E820" s="36"/>
      <c r="F820" s="36"/>
      <c r="G820" s="26"/>
    </row>
    <row r="821" spans="1:7" ht="18.75" customHeight="1">
      <c r="A821" s="1" t="s">
        <v>519</v>
      </c>
      <c r="B821" s="8"/>
      <c r="C821" s="8">
        <v>3000</v>
      </c>
      <c r="D821" s="8">
        <v>3000</v>
      </c>
      <c r="E821" s="36"/>
      <c r="F821" s="36">
        <f>SUM(E821/D821)*100</f>
        <v>0</v>
      </c>
      <c r="G821" s="26"/>
    </row>
    <row r="822" spans="1:7" ht="18.75" customHeight="1">
      <c r="A822" s="1" t="s">
        <v>520</v>
      </c>
      <c r="B822" s="8"/>
      <c r="C822" s="8"/>
      <c r="D822" s="8"/>
      <c r="E822" s="36"/>
      <c r="F822" s="36"/>
      <c r="G822" s="26"/>
    </row>
    <row r="823" spans="1:7" ht="18.75" customHeight="1">
      <c r="A823" s="1" t="s">
        <v>521</v>
      </c>
      <c r="B823" s="8"/>
      <c r="C823" s="8"/>
      <c r="D823" s="8"/>
      <c r="E823" s="36"/>
      <c r="F823" s="36"/>
      <c r="G823" s="26"/>
    </row>
    <row r="824" spans="1:7" ht="18.75" customHeight="1">
      <c r="A824" s="1" t="s">
        <v>522</v>
      </c>
      <c r="B824" s="8"/>
      <c r="C824" s="8"/>
      <c r="D824" s="8"/>
      <c r="E824" s="36"/>
      <c r="F824" s="36"/>
      <c r="G824" s="26"/>
    </row>
    <row r="825" spans="1:7" ht="18.75" customHeight="1">
      <c r="A825" s="1" t="s">
        <v>523</v>
      </c>
      <c r="B825" s="8"/>
      <c r="C825" s="8"/>
      <c r="D825" s="8"/>
      <c r="E825" s="36"/>
      <c r="F825" s="36"/>
      <c r="G825" s="26"/>
    </row>
    <row r="826" spans="1:7" ht="18.75" customHeight="1">
      <c r="A826" s="1" t="s">
        <v>934</v>
      </c>
      <c r="B826" s="8"/>
      <c r="C826" s="8">
        <v>3500</v>
      </c>
      <c r="D826" s="8">
        <v>57.44</v>
      </c>
      <c r="E826" s="36"/>
      <c r="F826" s="36">
        <f>SUM(E826/D826)*100</f>
        <v>0</v>
      </c>
      <c r="G826" s="26"/>
    </row>
    <row r="827" spans="1:7" ht="18.75" customHeight="1">
      <c r="A827" s="1" t="s">
        <v>935</v>
      </c>
      <c r="B827" s="8">
        <f>SUM(B828:B851)</f>
        <v>1151</v>
      </c>
      <c r="C827" s="8">
        <f>SUM(C828:C851)</f>
        <v>3266</v>
      </c>
      <c r="D827" s="8">
        <f>SUM(D828:D851)</f>
        <v>3575.69</v>
      </c>
      <c r="E827" s="36">
        <f>SUM(E828:E851)</f>
        <v>48</v>
      </c>
      <c r="F827" s="36">
        <f>SUM(E827/D827)*100</f>
        <v>1.3423982504076135</v>
      </c>
      <c r="G827" s="26">
        <f>SUM((E827-B827)/B827)</f>
        <v>-0.95829713292788876</v>
      </c>
    </row>
    <row r="828" spans="1:7" ht="18.75" customHeight="1">
      <c r="A828" s="1" t="s">
        <v>491</v>
      </c>
      <c r="B828" s="8">
        <v>1151</v>
      </c>
      <c r="C828" s="8">
        <v>800</v>
      </c>
      <c r="D828" s="8">
        <v>800</v>
      </c>
      <c r="E828" s="36">
        <v>48</v>
      </c>
      <c r="F828" s="36">
        <f>SUM(E828/D828)*100</f>
        <v>6</v>
      </c>
      <c r="G828" s="26">
        <f>SUM((E828-B828)/B828)</f>
        <v>-0.95829713292788876</v>
      </c>
    </row>
    <row r="829" spans="1:7" ht="18.75" customHeight="1">
      <c r="A829" s="1" t="s">
        <v>492</v>
      </c>
      <c r="B829" s="8"/>
      <c r="C829" s="8"/>
      <c r="D829" s="8"/>
      <c r="E829" s="36"/>
      <c r="F829" s="36"/>
      <c r="G829" s="26"/>
    </row>
    <row r="830" spans="1:7" ht="18.75" customHeight="1">
      <c r="A830" s="1" t="s">
        <v>493</v>
      </c>
      <c r="B830" s="8"/>
      <c r="C830" s="8"/>
      <c r="D830" s="8"/>
      <c r="E830" s="36"/>
      <c r="F830" s="36"/>
      <c r="G830" s="26"/>
    </row>
    <row r="831" spans="1:7" ht="18.75" customHeight="1">
      <c r="A831" s="1" t="s">
        <v>936</v>
      </c>
      <c r="B831" s="8"/>
      <c r="C831" s="8"/>
      <c r="D831" s="8"/>
      <c r="E831" s="36"/>
      <c r="F831" s="36"/>
      <c r="G831" s="26"/>
    </row>
    <row r="832" spans="1:7" ht="18.75" customHeight="1">
      <c r="A832" s="1" t="s">
        <v>524</v>
      </c>
      <c r="B832" s="8"/>
      <c r="C832" s="8">
        <v>500</v>
      </c>
      <c r="D832" s="8">
        <v>500</v>
      </c>
      <c r="E832" s="36"/>
      <c r="F832" s="36">
        <f>SUM(E832/D832)*100</f>
        <v>0</v>
      </c>
      <c r="G832" s="26"/>
    </row>
    <row r="833" spans="1:7" ht="18.75" customHeight="1">
      <c r="A833" s="1" t="s">
        <v>937</v>
      </c>
      <c r="B833" s="8"/>
      <c r="C833" s="8"/>
      <c r="D833" s="8"/>
      <c r="E833" s="36"/>
      <c r="F833" s="36"/>
      <c r="G833" s="26"/>
    </row>
    <row r="834" spans="1:7" ht="18.75" customHeight="1">
      <c r="A834" s="1" t="s">
        <v>525</v>
      </c>
      <c r="B834" s="8"/>
      <c r="C834" s="8"/>
      <c r="D834" s="8"/>
      <c r="E834" s="36"/>
      <c r="F834" s="36"/>
      <c r="G834" s="26"/>
    </row>
    <row r="835" spans="1:7" ht="18.75" customHeight="1">
      <c r="A835" s="1" t="s">
        <v>526</v>
      </c>
      <c r="B835" s="8"/>
      <c r="C835" s="8"/>
      <c r="D835" s="8"/>
      <c r="E835" s="36"/>
      <c r="F835" s="36"/>
      <c r="G835" s="26"/>
    </row>
    <row r="836" spans="1:7" ht="18.75" customHeight="1">
      <c r="A836" s="1" t="s">
        <v>938</v>
      </c>
      <c r="B836" s="8"/>
      <c r="C836" s="8">
        <v>1966</v>
      </c>
      <c r="D836" s="8">
        <v>1966</v>
      </c>
      <c r="E836" s="36"/>
      <c r="F836" s="36">
        <f>SUM(E836/D836)*100</f>
        <v>0</v>
      </c>
      <c r="G836" s="26"/>
    </row>
    <row r="837" spans="1:7" ht="18.75" customHeight="1">
      <c r="A837" s="1" t="s">
        <v>527</v>
      </c>
      <c r="B837" s="8"/>
      <c r="C837" s="8"/>
      <c r="D837" s="8"/>
      <c r="E837" s="36"/>
      <c r="F837" s="36"/>
      <c r="G837" s="26"/>
    </row>
    <row r="838" spans="1:7" ht="18.75" customHeight="1">
      <c r="A838" s="1" t="s">
        <v>528</v>
      </c>
      <c r="B838" s="8"/>
      <c r="C838" s="8"/>
      <c r="D838" s="8"/>
      <c r="E838" s="36"/>
      <c r="F838" s="36"/>
      <c r="G838" s="26"/>
    </row>
    <row r="839" spans="1:7" ht="18.75" customHeight="1">
      <c r="A839" s="1" t="s">
        <v>939</v>
      </c>
      <c r="B839" s="8"/>
      <c r="C839" s="8"/>
      <c r="D839" s="8"/>
      <c r="E839" s="36"/>
      <c r="F839" s="36"/>
      <c r="G839" s="26"/>
    </row>
    <row r="840" spans="1:7" ht="18.75" customHeight="1">
      <c r="A840" s="1" t="s">
        <v>529</v>
      </c>
      <c r="B840" s="8"/>
      <c r="C840" s="8"/>
      <c r="D840" s="8"/>
      <c r="E840" s="36"/>
      <c r="F840" s="36"/>
      <c r="G840" s="26"/>
    </row>
    <row r="841" spans="1:7" ht="18.75" customHeight="1">
      <c r="A841" s="1" t="s">
        <v>940</v>
      </c>
      <c r="B841" s="8"/>
      <c r="C841" s="8"/>
      <c r="D841" s="8"/>
      <c r="E841" s="36"/>
      <c r="F841" s="36"/>
      <c r="G841" s="26"/>
    </row>
    <row r="842" spans="1:7" ht="18.75" customHeight="1">
      <c r="A842" s="1" t="s">
        <v>941</v>
      </c>
      <c r="B842" s="8"/>
      <c r="C842" s="8"/>
      <c r="D842" s="8"/>
      <c r="E842" s="36"/>
      <c r="F842" s="36"/>
      <c r="G842" s="26"/>
    </row>
    <row r="843" spans="1:7" ht="18.75" customHeight="1">
      <c r="A843" s="1" t="s">
        <v>530</v>
      </c>
      <c r="B843" s="8"/>
      <c r="C843" s="8"/>
      <c r="D843" s="8"/>
      <c r="E843" s="36"/>
      <c r="F843" s="36"/>
      <c r="G843" s="26"/>
    </row>
    <row r="844" spans="1:7" ht="18.75" customHeight="1">
      <c r="A844" s="1" t="s">
        <v>531</v>
      </c>
      <c r="B844" s="8"/>
      <c r="C844" s="8"/>
      <c r="D844" s="8"/>
      <c r="E844" s="36"/>
      <c r="F844" s="36"/>
      <c r="G844" s="26"/>
    </row>
    <row r="845" spans="1:7" ht="18.75" customHeight="1">
      <c r="A845" s="1" t="s">
        <v>942</v>
      </c>
      <c r="B845" s="8"/>
      <c r="C845" s="8"/>
      <c r="D845" s="8"/>
      <c r="E845" s="36"/>
      <c r="F845" s="36"/>
      <c r="G845" s="26"/>
    </row>
    <row r="846" spans="1:7" ht="18.75" customHeight="1">
      <c r="A846" s="1" t="s">
        <v>532</v>
      </c>
      <c r="B846" s="8"/>
      <c r="C846" s="8"/>
      <c r="D846" s="8"/>
      <c r="E846" s="36"/>
      <c r="F846" s="36"/>
      <c r="G846" s="26"/>
    </row>
    <row r="847" spans="1:7" ht="18.75" customHeight="1">
      <c r="A847" s="1" t="s">
        <v>943</v>
      </c>
      <c r="B847" s="8"/>
      <c r="C847" s="8"/>
      <c r="D847" s="8"/>
      <c r="E847" s="36"/>
      <c r="F847" s="36"/>
      <c r="G847" s="26"/>
    </row>
    <row r="848" spans="1:7" ht="18.75" customHeight="1">
      <c r="A848" s="1" t="s">
        <v>944</v>
      </c>
      <c r="B848" s="8"/>
      <c r="C848" s="8"/>
      <c r="D848" s="8"/>
      <c r="E848" s="36"/>
      <c r="F848" s="36"/>
      <c r="G848" s="26"/>
    </row>
    <row r="849" spans="1:7" ht="18.75" customHeight="1">
      <c r="A849" s="1" t="s">
        <v>945</v>
      </c>
      <c r="B849" s="8"/>
      <c r="C849" s="8"/>
      <c r="D849" s="8"/>
      <c r="E849" s="36"/>
      <c r="F849" s="36"/>
      <c r="G849" s="26"/>
    </row>
    <row r="850" spans="1:7" ht="18.75" customHeight="1">
      <c r="A850" s="1" t="s">
        <v>946</v>
      </c>
      <c r="B850" s="8"/>
      <c r="C850" s="8"/>
      <c r="D850" s="8"/>
      <c r="E850" s="36"/>
      <c r="F850" s="36"/>
      <c r="G850" s="26"/>
    </row>
    <row r="851" spans="1:7" ht="18.75" customHeight="1">
      <c r="A851" s="1" t="s">
        <v>947</v>
      </c>
      <c r="B851" s="8"/>
      <c r="C851" s="8"/>
      <c r="D851" s="8">
        <v>309.69</v>
      </c>
      <c r="E851" s="36"/>
      <c r="F851" s="36">
        <f>SUM(E851/D851)*100</f>
        <v>0</v>
      </c>
      <c r="G851" s="26"/>
    </row>
    <row r="852" spans="1:7" ht="18.75" customHeight="1">
      <c r="A852" s="1" t="s">
        <v>533</v>
      </c>
      <c r="B852" s="8">
        <f>SUM(B853:B877)</f>
        <v>294</v>
      </c>
      <c r="C852" s="8">
        <f>SUM(C853:C877)</f>
        <v>696</v>
      </c>
      <c r="D852" s="8">
        <f>SUM(D853:D877)</f>
        <v>1040.46</v>
      </c>
      <c r="E852" s="36">
        <f>SUM(E853:E877)</f>
        <v>19</v>
      </c>
      <c r="F852" s="36">
        <f>SUM(E852/D852)*100</f>
        <v>1.8261153720469789</v>
      </c>
      <c r="G852" s="26">
        <f>SUM((E852-B852)/B852)</f>
        <v>-0.93537414965986398</v>
      </c>
    </row>
    <row r="853" spans="1:7" ht="18.75" customHeight="1">
      <c r="A853" s="1" t="s">
        <v>491</v>
      </c>
      <c r="B853" s="8">
        <v>294</v>
      </c>
      <c r="C853" s="8">
        <v>500</v>
      </c>
      <c r="D853" s="8">
        <v>1040.46</v>
      </c>
      <c r="E853" s="36">
        <v>19</v>
      </c>
      <c r="F853" s="36">
        <f>SUM(E853/D853)*100</f>
        <v>1.8261153720469789</v>
      </c>
      <c r="G853" s="26">
        <f>SUM((E853-B853)/B853)</f>
        <v>-0.93537414965986398</v>
      </c>
    </row>
    <row r="854" spans="1:7" ht="18.75" customHeight="1">
      <c r="A854" s="1" t="s">
        <v>492</v>
      </c>
      <c r="B854" s="8"/>
      <c r="C854" s="8"/>
      <c r="D854" s="8"/>
      <c r="E854" s="36"/>
      <c r="F854" s="36"/>
      <c r="G854" s="26"/>
    </row>
    <row r="855" spans="1:7" ht="18.75" customHeight="1">
      <c r="A855" s="1" t="s">
        <v>493</v>
      </c>
      <c r="B855" s="8"/>
      <c r="C855" s="8"/>
      <c r="D855" s="8"/>
      <c r="E855" s="36"/>
      <c r="F855" s="36"/>
      <c r="G855" s="26"/>
    </row>
    <row r="856" spans="1:7" ht="18.75" customHeight="1">
      <c r="A856" s="1" t="s">
        <v>534</v>
      </c>
      <c r="B856" s="8"/>
      <c r="C856" s="8"/>
      <c r="D856" s="8"/>
      <c r="E856" s="36"/>
      <c r="F856" s="36"/>
      <c r="G856" s="26"/>
    </row>
    <row r="857" spans="1:7" ht="18.75" customHeight="1">
      <c r="A857" s="1" t="s">
        <v>535</v>
      </c>
      <c r="B857" s="8"/>
      <c r="C857" s="8"/>
      <c r="D857" s="8"/>
      <c r="E857" s="36"/>
      <c r="F857" s="36"/>
      <c r="G857" s="26"/>
    </row>
    <row r="858" spans="1:7" ht="18.75" customHeight="1">
      <c r="A858" s="1" t="s">
        <v>536</v>
      </c>
      <c r="B858" s="8"/>
      <c r="C858" s="8"/>
      <c r="D858" s="8"/>
      <c r="E858" s="36"/>
      <c r="F858" s="36"/>
      <c r="G858" s="26"/>
    </row>
    <row r="859" spans="1:7" ht="18.75" customHeight="1">
      <c r="A859" s="1" t="s">
        <v>537</v>
      </c>
      <c r="B859" s="8"/>
      <c r="C859" s="8"/>
      <c r="D859" s="8"/>
      <c r="E859" s="36"/>
      <c r="F859" s="36"/>
      <c r="G859" s="26"/>
    </row>
    <row r="860" spans="1:7" ht="18.75" customHeight="1">
      <c r="A860" s="1" t="s">
        <v>538</v>
      </c>
      <c r="B860" s="8"/>
      <c r="C860" s="8"/>
      <c r="D860" s="8"/>
      <c r="E860" s="36"/>
      <c r="F860" s="36"/>
      <c r="G860" s="26"/>
    </row>
    <row r="861" spans="1:7" ht="18.75" customHeight="1">
      <c r="A861" s="1" t="s">
        <v>539</v>
      </c>
      <c r="B861" s="8"/>
      <c r="C861" s="8"/>
      <c r="D861" s="8"/>
      <c r="E861" s="36"/>
      <c r="F861" s="36"/>
      <c r="G861" s="26"/>
    </row>
    <row r="862" spans="1:7" ht="18.75" customHeight="1">
      <c r="A862" s="1" t="s">
        <v>540</v>
      </c>
      <c r="B862" s="8"/>
      <c r="C862" s="8"/>
      <c r="D862" s="8"/>
      <c r="E862" s="36"/>
      <c r="F862" s="36"/>
      <c r="G862" s="26"/>
    </row>
    <row r="863" spans="1:7" ht="18.75" customHeight="1">
      <c r="A863" s="1" t="s">
        <v>541</v>
      </c>
      <c r="B863" s="8"/>
      <c r="C863" s="8"/>
      <c r="D863" s="8"/>
      <c r="E863" s="36"/>
      <c r="F863" s="36"/>
      <c r="G863" s="26"/>
    </row>
    <row r="864" spans="1:7" ht="18.75" customHeight="1">
      <c r="A864" s="1" t="s">
        <v>542</v>
      </c>
      <c r="B864" s="8"/>
      <c r="C864" s="8"/>
      <c r="D864" s="8"/>
      <c r="E864" s="36"/>
      <c r="F864" s="36"/>
      <c r="G864" s="26"/>
    </row>
    <row r="865" spans="1:7" ht="18.75" customHeight="1">
      <c r="A865" s="1" t="s">
        <v>543</v>
      </c>
      <c r="B865" s="8"/>
      <c r="C865" s="8"/>
      <c r="D865" s="8"/>
      <c r="E865" s="36"/>
      <c r="F865" s="36"/>
      <c r="G865" s="26"/>
    </row>
    <row r="866" spans="1:7" ht="18.75" customHeight="1">
      <c r="A866" s="1" t="s">
        <v>544</v>
      </c>
      <c r="B866" s="8"/>
      <c r="C866" s="8"/>
      <c r="D866" s="8"/>
      <c r="E866" s="36"/>
      <c r="F866" s="36"/>
      <c r="G866" s="26"/>
    </row>
    <row r="867" spans="1:7" ht="18.75" customHeight="1">
      <c r="A867" s="1" t="s">
        <v>545</v>
      </c>
      <c r="B867" s="8"/>
      <c r="C867" s="8"/>
      <c r="D867" s="8"/>
      <c r="E867" s="36"/>
      <c r="F867" s="36"/>
      <c r="G867" s="26"/>
    </row>
    <row r="868" spans="1:7" ht="18.75" customHeight="1">
      <c r="A868" s="1" t="s">
        <v>546</v>
      </c>
      <c r="B868" s="8"/>
      <c r="C868" s="8"/>
      <c r="D868" s="8"/>
      <c r="E868" s="36"/>
      <c r="F868" s="36"/>
      <c r="G868" s="26"/>
    </row>
    <row r="869" spans="1:7" ht="18.75" customHeight="1">
      <c r="A869" s="1" t="s">
        <v>547</v>
      </c>
      <c r="B869" s="8"/>
      <c r="C869" s="8"/>
      <c r="D869" s="8"/>
      <c r="E869" s="36"/>
      <c r="F869" s="36"/>
      <c r="G869" s="26"/>
    </row>
    <row r="870" spans="1:7" ht="18.75" customHeight="1">
      <c r="A870" s="1" t="s">
        <v>548</v>
      </c>
      <c r="B870" s="8"/>
      <c r="C870" s="8"/>
      <c r="D870" s="8"/>
      <c r="E870" s="36"/>
      <c r="F870" s="36"/>
      <c r="G870" s="26"/>
    </row>
    <row r="871" spans="1:7" ht="18.75" customHeight="1">
      <c r="A871" s="1" t="s">
        <v>549</v>
      </c>
      <c r="B871" s="8"/>
      <c r="C871" s="8"/>
      <c r="D871" s="8"/>
      <c r="E871" s="36"/>
      <c r="F871" s="36"/>
      <c r="G871" s="26"/>
    </row>
    <row r="872" spans="1:7" ht="18.75" customHeight="1">
      <c r="A872" s="1" t="s">
        <v>550</v>
      </c>
      <c r="B872" s="8"/>
      <c r="C872" s="8"/>
      <c r="D872" s="8"/>
      <c r="E872" s="36"/>
      <c r="F872" s="36"/>
      <c r="G872" s="26"/>
    </row>
    <row r="873" spans="1:7" ht="18.75" customHeight="1">
      <c r="A873" s="1" t="s">
        <v>551</v>
      </c>
      <c r="B873" s="8"/>
      <c r="C873" s="8"/>
      <c r="D873" s="8"/>
      <c r="E873" s="36"/>
      <c r="F873" s="36"/>
      <c r="G873" s="26"/>
    </row>
    <row r="874" spans="1:7" ht="18.75" customHeight="1">
      <c r="A874" s="1" t="s">
        <v>530</v>
      </c>
      <c r="B874" s="8"/>
      <c r="C874" s="8"/>
      <c r="D874" s="8"/>
      <c r="E874" s="36"/>
      <c r="F874" s="36"/>
      <c r="G874" s="26"/>
    </row>
    <row r="875" spans="1:7" ht="18.75" customHeight="1">
      <c r="A875" s="1" t="s">
        <v>552</v>
      </c>
      <c r="B875" s="8"/>
      <c r="C875" s="8"/>
      <c r="D875" s="8"/>
      <c r="E875" s="36"/>
      <c r="F875" s="36"/>
      <c r="G875" s="26"/>
    </row>
    <row r="876" spans="1:7" ht="18.75" customHeight="1">
      <c r="A876" s="1" t="s">
        <v>553</v>
      </c>
      <c r="B876" s="8"/>
      <c r="C876" s="8"/>
      <c r="D876" s="8"/>
      <c r="E876" s="36"/>
      <c r="F876" s="36"/>
      <c r="G876" s="26"/>
    </row>
    <row r="877" spans="1:7" ht="18.75" customHeight="1">
      <c r="A877" s="1" t="s">
        <v>554</v>
      </c>
      <c r="B877" s="8"/>
      <c r="C877" s="8">
        <v>196</v>
      </c>
      <c r="D877" s="8"/>
      <c r="E877" s="36"/>
      <c r="F877" s="36"/>
      <c r="G877" s="26"/>
    </row>
    <row r="878" spans="1:7" ht="18.75" customHeight="1">
      <c r="A878" s="1" t="s">
        <v>555</v>
      </c>
      <c r="B878" s="8">
        <f>SUM(B879:B888)</f>
        <v>0</v>
      </c>
      <c r="C878" s="8">
        <f>SUM(C879:C888)</f>
        <v>0</v>
      </c>
      <c r="D878" s="8">
        <f>SUM(D879:D888)</f>
        <v>0</v>
      </c>
      <c r="E878" s="36">
        <f>SUM(E879:E888)</f>
        <v>0</v>
      </c>
      <c r="F878" s="36"/>
      <c r="G878" s="26"/>
    </row>
    <row r="879" spans="1:7" ht="18.75" customHeight="1">
      <c r="A879" s="1" t="s">
        <v>491</v>
      </c>
      <c r="B879" s="8"/>
      <c r="C879" s="8"/>
      <c r="D879" s="8"/>
      <c r="E879" s="36"/>
      <c r="F879" s="36"/>
      <c r="G879" s="26"/>
    </row>
    <row r="880" spans="1:7" ht="18.75" customHeight="1">
      <c r="A880" s="1" t="s">
        <v>492</v>
      </c>
      <c r="B880" s="8"/>
      <c r="C880" s="8"/>
      <c r="D880" s="8"/>
      <c r="E880" s="36"/>
      <c r="F880" s="36"/>
      <c r="G880" s="26"/>
    </row>
    <row r="881" spans="1:7" ht="18.75" customHeight="1">
      <c r="A881" s="1" t="s">
        <v>493</v>
      </c>
      <c r="B881" s="8"/>
      <c r="C881" s="8"/>
      <c r="D881" s="8"/>
      <c r="E881" s="36"/>
      <c r="F881" s="36"/>
      <c r="G881" s="26"/>
    </row>
    <row r="882" spans="1:7" ht="18.75" customHeight="1">
      <c r="A882" s="1" t="s">
        <v>556</v>
      </c>
      <c r="B882" s="8"/>
      <c r="C882" s="8"/>
      <c r="D882" s="8"/>
      <c r="E882" s="36"/>
      <c r="F882" s="36"/>
      <c r="G882" s="26"/>
    </row>
    <row r="883" spans="1:7" ht="18.75" customHeight="1">
      <c r="A883" s="1" t="s">
        <v>557</v>
      </c>
      <c r="B883" s="8"/>
      <c r="C883" s="8"/>
      <c r="D883" s="8"/>
      <c r="E883" s="36"/>
      <c r="F883" s="36"/>
      <c r="G883" s="26"/>
    </row>
    <row r="884" spans="1:7" ht="18.75" customHeight="1">
      <c r="A884" s="1" t="s">
        <v>558</v>
      </c>
      <c r="B884" s="8"/>
      <c r="C884" s="8"/>
      <c r="D884" s="8"/>
      <c r="E884" s="36"/>
      <c r="F884" s="36"/>
      <c r="G884" s="26"/>
    </row>
    <row r="885" spans="1:7" ht="18.75" customHeight="1">
      <c r="A885" s="1" t="s">
        <v>559</v>
      </c>
      <c r="B885" s="8"/>
      <c r="C885" s="8"/>
      <c r="D885" s="8"/>
      <c r="E885" s="36"/>
      <c r="F885" s="36"/>
      <c r="G885" s="26"/>
    </row>
    <row r="886" spans="1:7" ht="18.75" customHeight="1">
      <c r="A886" s="1" t="s">
        <v>560</v>
      </c>
      <c r="B886" s="11"/>
      <c r="C886" s="11"/>
      <c r="D886" s="8"/>
      <c r="E886" s="36"/>
      <c r="F886" s="36"/>
      <c r="G886" s="26"/>
    </row>
    <row r="887" spans="1:7" ht="18.75" customHeight="1">
      <c r="A887" s="1" t="s">
        <v>561</v>
      </c>
      <c r="B887" s="8"/>
      <c r="C887" s="8"/>
      <c r="D887" s="8"/>
      <c r="E887" s="36"/>
      <c r="F887" s="36"/>
      <c r="G887" s="26"/>
    </row>
    <row r="888" spans="1:7" ht="18.75" customHeight="1">
      <c r="A888" s="1" t="s">
        <v>562</v>
      </c>
      <c r="B888" s="8"/>
      <c r="C888" s="8"/>
      <c r="D888" s="8"/>
      <c r="E888" s="36"/>
      <c r="F888" s="36"/>
      <c r="G888" s="26"/>
    </row>
    <row r="889" spans="1:7" ht="18.75" customHeight="1">
      <c r="A889" s="1" t="s">
        <v>563</v>
      </c>
      <c r="B889" s="8">
        <f>SUM(B890:B899)</f>
        <v>11111</v>
      </c>
      <c r="C889" s="8">
        <f>SUM(C890:C899)</f>
        <v>10664</v>
      </c>
      <c r="D889" s="8">
        <f>SUM(D890:D899)</f>
        <v>6805.9699999999993</v>
      </c>
      <c r="E889" s="36">
        <f>SUM(E890:E899)</f>
        <v>11647</v>
      </c>
      <c r="F889" s="36">
        <f>SUM(E889/D889)*100</f>
        <v>171.12917041949939</v>
      </c>
      <c r="G889" s="26">
        <f>SUM((E889-B889)/B889)</f>
        <v>4.824048240482405E-2</v>
      </c>
    </row>
    <row r="890" spans="1:7" ht="18.75" customHeight="1">
      <c r="A890" s="1" t="s">
        <v>491</v>
      </c>
      <c r="B890" s="8">
        <v>119</v>
      </c>
      <c r="C890" s="8">
        <v>200</v>
      </c>
      <c r="D890" s="8">
        <v>98.77</v>
      </c>
      <c r="E890" s="36">
        <v>151</v>
      </c>
      <c r="F890" s="36">
        <f>SUM(E890/D890)*100</f>
        <v>152.88042928014579</v>
      </c>
      <c r="G890" s="26">
        <f>SUM((E890-B890)/B890)</f>
        <v>0.26890756302521007</v>
      </c>
    </row>
    <row r="891" spans="1:7" ht="18.75" customHeight="1">
      <c r="A891" s="1" t="s">
        <v>492</v>
      </c>
      <c r="B891" s="8"/>
      <c r="C891" s="8"/>
      <c r="D891" s="8"/>
      <c r="E891" s="36"/>
      <c r="F891" s="36"/>
      <c r="G891" s="26"/>
    </row>
    <row r="892" spans="1:7" ht="18.75" customHeight="1">
      <c r="A892" s="1" t="s">
        <v>493</v>
      </c>
      <c r="B892" s="8"/>
      <c r="C892" s="8"/>
      <c r="D892" s="8"/>
      <c r="E892" s="36"/>
      <c r="F892" s="36"/>
      <c r="G892" s="26"/>
    </row>
    <row r="893" spans="1:7" ht="18.75" customHeight="1">
      <c r="A893" s="1" t="s">
        <v>564</v>
      </c>
      <c r="B893" s="8">
        <v>917</v>
      </c>
      <c r="C893" s="8">
        <v>1000</v>
      </c>
      <c r="D893" s="8">
        <v>1142</v>
      </c>
      <c r="E893" s="36">
        <v>6</v>
      </c>
      <c r="F893" s="36">
        <f>SUM(E893/D893)*100</f>
        <v>0.52539404553415059</v>
      </c>
      <c r="G893" s="26">
        <f>SUM((E893-B893)/B893)</f>
        <v>-0.99345692475463465</v>
      </c>
    </row>
    <row r="894" spans="1:7" ht="18.75" customHeight="1">
      <c r="A894" s="1" t="s">
        <v>565</v>
      </c>
      <c r="B894" s="8"/>
      <c r="C894" s="8"/>
      <c r="D894" s="8"/>
      <c r="E894" s="36"/>
      <c r="F894" s="36"/>
      <c r="G894" s="26"/>
    </row>
    <row r="895" spans="1:7" ht="18.75" customHeight="1">
      <c r="A895" s="1" t="s">
        <v>566</v>
      </c>
      <c r="B895" s="8"/>
      <c r="C895" s="8"/>
      <c r="D895" s="8"/>
      <c r="E895" s="36"/>
      <c r="F895" s="36"/>
      <c r="G895" s="26"/>
    </row>
    <row r="896" spans="1:7" ht="18.75" customHeight="1">
      <c r="A896" s="1" t="s">
        <v>567</v>
      </c>
      <c r="B896" s="8"/>
      <c r="C896" s="8"/>
      <c r="D896" s="8"/>
      <c r="E896" s="36"/>
      <c r="F896" s="36"/>
      <c r="G896" s="26"/>
    </row>
    <row r="897" spans="1:7" ht="18.75" customHeight="1">
      <c r="A897" s="1" t="s">
        <v>948</v>
      </c>
      <c r="B897" s="8"/>
      <c r="C897" s="8"/>
      <c r="D897" s="8"/>
      <c r="E897" s="36"/>
      <c r="F897" s="36"/>
      <c r="G897" s="26"/>
    </row>
    <row r="898" spans="1:7" ht="18.75" customHeight="1">
      <c r="A898" s="1" t="s">
        <v>568</v>
      </c>
      <c r="B898" s="8"/>
      <c r="C898" s="8"/>
      <c r="D898" s="8"/>
      <c r="E898" s="36">
        <v>20</v>
      </c>
      <c r="F898" s="36"/>
      <c r="G898" s="26" t="s">
        <v>1022</v>
      </c>
    </row>
    <row r="899" spans="1:7" ht="18.75" customHeight="1">
      <c r="A899" s="1" t="s">
        <v>569</v>
      </c>
      <c r="B899" s="8">
        <v>10075</v>
      </c>
      <c r="C899" s="8">
        <v>9464</v>
      </c>
      <c r="D899" s="8">
        <v>5565.2</v>
      </c>
      <c r="E899" s="36">
        <v>11470</v>
      </c>
      <c r="F899" s="36">
        <f>SUM(E899/D899)*100</f>
        <v>206.10220656939555</v>
      </c>
      <c r="G899" s="26">
        <f>SUM((E899-B899)/B899)</f>
        <v>0.13846153846153847</v>
      </c>
    </row>
    <row r="900" spans="1:7" ht="18.75" customHeight="1">
      <c r="A900" s="1" t="s">
        <v>570</v>
      </c>
      <c r="B900" s="8">
        <f>SUM(B901:B905)</f>
        <v>30</v>
      </c>
      <c r="C900" s="8">
        <f>SUM(C901:C905)</f>
        <v>0</v>
      </c>
      <c r="D900" s="8">
        <f>SUM(D901:D905)</f>
        <v>0</v>
      </c>
      <c r="E900" s="36">
        <f>SUM(E901:E905)</f>
        <v>735</v>
      </c>
      <c r="F900" s="36"/>
      <c r="G900" s="26">
        <f>SUM((E900-B900)/B900)</f>
        <v>23.5</v>
      </c>
    </row>
    <row r="901" spans="1:7" ht="18.75" customHeight="1">
      <c r="A901" s="1" t="s">
        <v>571</v>
      </c>
      <c r="B901" s="8">
        <v>30</v>
      </c>
      <c r="C901" s="8"/>
      <c r="D901" s="8"/>
      <c r="E901" s="36">
        <v>20</v>
      </c>
      <c r="F901" s="36"/>
      <c r="G901" s="26">
        <f>SUM((E901-B901)/B901)</f>
        <v>-0.33333333333333331</v>
      </c>
    </row>
    <row r="902" spans="1:7" ht="18.75" customHeight="1">
      <c r="A902" s="1" t="s">
        <v>572</v>
      </c>
      <c r="B902" s="8"/>
      <c r="C902" s="8"/>
      <c r="D902" s="8"/>
      <c r="E902" s="36">
        <v>517</v>
      </c>
      <c r="F902" s="36"/>
      <c r="G902" s="26"/>
    </row>
    <row r="903" spans="1:7" ht="18.75" customHeight="1">
      <c r="A903" s="1" t="s">
        <v>949</v>
      </c>
      <c r="B903" s="8"/>
      <c r="C903" s="8"/>
      <c r="D903" s="8"/>
      <c r="E903" s="36">
        <v>198</v>
      </c>
      <c r="F903" s="36"/>
      <c r="G903" s="26"/>
    </row>
    <row r="904" spans="1:7" ht="18.75" customHeight="1">
      <c r="A904" s="1" t="s">
        <v>950</v>
      </c>
      <c r="B904" s="8"/>
      <c r="C904" s="8"/>
      <c r="D904" s="8"/>
      <c r="E904" s="36"/>
      <c r="F904" s="36"/>
      <c r="G904" s="26"/>
    </row>
    <row r="905" spans="1:7" ht="18.75" customHeight="1">
      <c r="A905" s="1" t="s">
        <v>573</v>
      </c>
      <c r="B905" s="8"/>
      <c r="C905" s="8"/>
      <c r="D905" s="8"/>
      <c r="E905" s="36"/>
      <c r="F905" s="36"/>
      <c r="G905" s="26"/>
    </row>
    <row r="906" spans="1:7" ht="18.75" customHeight="1">
      <c r="A906" s="1" t="s">
        <v>574</v>
      </c>
      <c r="B906" s="8">
        <f>SUM(B907:B912)</f>
        <v>0</v>
      </c>
      <c r="C906" s="8">
        <f>SUM(C907:C912)</f>
        <v>2051</v>
      </c>
      <c r="D906" s="8">
        <f>SUM(D907:D912)</f>
        <v>1945.44</v>
      </c>
      <c r="E906" s="36">
        <f>SUM(E907:E912)</f>
        <v>96</v>
      </c>
      <c r="F906" s="36">
        <f>SUM(E906/D906)*100</f>
        <v>4.9346163335800641</v>
      </c>
      <c r="G906" s="26" t="s">
        <v>1022</v>
      </c>
    </row>
    <row r="907" spans="1:7" ht="18.75" customHeight="1">
      <c r="A907" s="1" t="s">
        <v>575</v>
      </c>
      <c r="B907" s="8"/>
      <c r="C907" s="8">
        <v>1051</v>
      </c>
      <c r="D907" s="8">
        <v>1000</v>
      </c>
      <c r="E907" s="36">
        <v>96</v>
      </c>
      <c r="F907" s="36">
        <f>SUM(E907/D907)*100</f>
        <v>9.6</v>
      </c>
      <c r="G907" s="26" t="s">
        <v>1022</v>
      </c>
    </row>
    <row r="908" spans="1:7" ht="18.75" customHeight="1">
      <c r="A908" s="1" t="s">
        <v>576</v>
      </c>
      <c r="B908" s="8"/>
      <c r="C908" s="8"/>
      <c r="D908" s="8"/>
      <c r="E908" s="36"/>
      <c r="F908" s="36"/>
      <c r="G908" s="26"/>
    </row>
    <row r="909" spans="1:7" ht="18.75" customHeight="1">
      <c r="A909" s="1" t="s">
        <v>577</v>
      </c>
      <c r="B909" s="8"/>
      <c r="C909" s="8">
        <v>1000</v>
      </c>
      <c r="D909" s="8">
        <v>945.44</v>
      </c>
      <c r="E909" s="36"/>
      <c r="F909" s="36">
        <f>SUM(E909/D909)*100</f>
        <v>0</v>
      </c>
      <c r="G909" s="26"/>
    </row>
    <row r="910" spans="1:7" ht="18.75" customHeight="1">
      <c r="A910" s="1" t="s">
        <v>578</v>
      </c>
      <c r="B910" s="8"/>
      <c r="C910" s="8"/>
      <c r="D910" s="8"/>
      <c r="E910" s="36"/>
      <c r="F910" s="36"/>
      <c r="G910" s="26"/>
    </row>
    <row r="911" spans="1:7" ht="18.75" customHeight="1">
      <c r="A911" s="1" t="s">
        <v>579</v>
      </c>
      <c r="B911" s="8"/>
      <c r="C911" s="8"/>
      <c r="D911" s="8"/>
      <c r="E911" s="36"/>
      <c r="F911" s="36"/>
      <c r="G911" s="26"/>
    </row>
    <row r="912" spans="1:7" ht="18.75" customHeight="1">
      <c r="A912" s="1" t="s">
        <v>580</v>
      </c>
      <c r="B912" s="8"/>
      <c r="C912" s="8"/>
      <c r="D912" s="8"/>
      <c r="E912" s="36"/>
      <c r="F912" s="36"/>
      <c r="G912" s="26"/>
    </row>
    <row r="913" spans="1:7" ht="18.75" customHeight="1">
      <c r="A913" s="1" t="s">
        <v>581</v>
      </c>
      <c r="B913" s="8">
        <f>SUM(B914:B919)</f>
        <v>0</v>
      </c>
      <c r="C913" s="8">
        <f>SUM(C914:C919)</f>
        <v>0</v>
      </c>
      <c r="D913" s="8">
        <f>SUM(D914:D919)</f>
        <v>0</v>
      </c>
      <c r="E913" s="36">
        <f>SUM(E914:E919)</f>
        <v>1726</v>
      </c>
      <c r="F913" s="36"/>
      <c r="G913" s="26" t="s">
        <v>1022</v>
      </c>
    </row>
    <row r="914" spans="1:7" ht="18.75" customHeight="1">
      <c r="A914" s="1" t="s">
        <v>582</v>
      </c>
      <c r="B914" s="8"/>
      <c r="C914" s="8"/>
      <c r="D914" s="8"/>
      <c r="E914" s="36">
        <v>53</v>
      </c>
      <c r="F914" s="36"/>
      <c r="G914" s="26" t="s">
        <v>1022</v>
      </c>
    </row>
    <row r="915" spans="1:7" ht="18.75" customHeight="1">
      <c r="A915" s="1" t="s">
        <v>583</v>
      </c>
      <c r="B915" s="8"/>
      <c r="C915" s="8"/>
      <c r="D915" s="8"/>
      <c r="E915" s="36"/>
      <c r="F915" s="36"/>
      <c r="G915" s="26"/>
    </row>
    <row r="916" spans="1:7" ht="18.75" customHeight="1">
      <c r="A916" s="1" t="s">
        <v>584</v>
      </c>
      <c r="B916" s="8"/>
      <c r="C916" s="8"/>
      <c r="D916" s="8"/>
      <c r="E916" s="36">
        <v>547</v>
      </c>
      <c r="F916" s="36"/>
      <c r="G916" s="26" t="s">
        <v>1022</v>
      </c>
    </row>
    <row r="917" spans="1:7" ht="18.75" customHeight="1">
      <c r="A917" s="1" t="s">
        <v>585</v>
      </c>
      <c r="B917" s="8"/>
      <c r="C917" s="8"/>
      <c r="D917" s="8"/>
      <c r="E917" s="36">
        <v>839</v>
      </c>
      <c r="F917" s="36"/>
      <c r="G917" s="26" t="s">
        <v>1022</v>
      </c>
    </row>
    <row r="918" spans="1:7" ht="18.75" customHeight="1">
      <c r="A918" s="1" t="s">
        <v>586</v>
      </c>
      <c r="B918" s="8"/>
      <c r="C918" s="8"/>
      <c r="D918" s="8"/>
      <c r="E918" s="36"/>
      <c r="F918" s="36"/>
      <c r="G918" s="26"/>
    </row>
    <row r="919" spans="1:7" ht="18.75" customHeight="1">
      <c r="A919" s="1" t="s">
        <v>587</v>
      </c>
      <c r="B919" s="8"/>
      <c r="C919" s="8"/>
      <c r="D919" s="8"/>
      <c r="E919" s="36">
        <v>287</v>
      </c>
      <c r="F919" s="36"/>
      <c r="G919" s="26" t="s">
        <v>1022</v>
      </c>
    </row>
    <row r="920" spans="1:7" ht="18.75" customHeight="1">
      <c r="A920" s="1" t="s">
        <v>588</v>
      </c>
      <c r="B920" s="8">
        <f>SUM(B921:B922)</f>
        <v>0</v>
      </c>
      <c r="C920" s="8">
        <f>SUM(C921:C922)</f>
        <v>0</v>
      </c>
      <c r="D920" s="8">
        <f>SUM(D921:D922)</f>
        <v>0</v>
      </c>
      <c r="E920" s="36">
        <f>SUM(E921:E922)</f>
        <v>0</v>
      </c>
      <c r="F920" s="36"/>
      <c r="G920" s="26"/>
    </row>
    <row r="921" spans="1:7" ht="18.75" customHeight="1">
      <c r="A921" s="1" t="s">
        <v>589</v>
      </c>
      <c r="B921" s="8"/>
      <c r="C921" s="8"/>
      <c r="D921" s="8"/>
      <c r="E921" s="36"/>
      <c r="F921" s="36"/>
      <c r="G921" s="26"/>
    </row>
    <row r="922" spans="1:7" ht="18.75" customHeight="1">
      <c r="A922" s="1" t="s">
        <v>590</v>
      </c>
      <c r="B922" s="8"/>
      <c r="C922" s="8"/>
      <c r="D922" s="8"/>
      <c r="E922" s="36"/>
      <c r="F922" s="36"/>
      <c r="G922" s="26"/>
    </row>
    <row r="923" spans="1:7" ht="18.75" customHeight="1">
      <c r="A923" s="1" t="s">
        <v>951</v>
      </c>
      <c r="B923" s="8"/>
      <c r="C923" s="8"/>
      <c r="D923" s="8">
        <f>SUM(D924:D925)</f>
        <v>0</v>
      </c>
      <c r="E923" s="36">
        <f>SUM(E924:E925)</f>
        <v>16</v>
      </c>
      <c r="F923" s="36"/>
      <c r="G923" s="26" t="s">
        <v>1022</v>
      </c>
    </row>
    <row r="924" spans="1:7" ht="18.75" customHeight="1">
      <c r="A924" s="1" t="s">
        <v>591</v>
      </c>
      <c r="B924" s="8">
        <v>0</v>
      </c>
      <c r="C924" s="8">
        <v>0</v>
      </c>
      <c r="D924" s="8"/>
      <c r="E924" s="36"/>
      <c r="F924" s="36"/>
      <c r="G924" s="26"/>
    </row>
    <row r="925" spans="1:7" ht="18.75" customHeight="1">
      <c r="A925" s="1" t="s">
        <v>952</v>
      </c>
      <c r="B925" s="8"/>
      <c r="C925" s="8"/>
      <c r="D925" s="8"/>
      <c r="E925" s="36">
        <v>16</v>
      </c>
      <c r="F925" s="36"/>
      <c r="G925" s="26" t="s">
        <v>1022</v>
      </c>
    </row>
    <row r="926" spans="1:7" ht="18.75" customHeight="1">
      <c r="A926" s="1" t="s">
        <v>592</v>
      </c>
      <c r="B926" s="8">
        <f>SUM(B927+B950+B960+B970+B975+B982+B987)</f>
        <v>782</v>
      </c>
      <c r="C926" s="8">
        <f>SUM(C927+C950+C960+C970+C975+C982+C987)</f>
        <v>1144</v>
      </c>
      <c r="D926" s="8">
        <f>SUM(D927+D950+D960+D970+D975+D982+D987)</f>
        <v>1547</v>
      </c>
      <c r="E926" s="36">
        <f>SUM(E927+E950+E960+E970+E975+E982+E987)</f>
        <v>990</v>
      </c>
      <c r="F926" s="36">
        <f>SUM(E926/D926)*100</f>
        <v>63.994828700711047</v>
      </c>
      <c r="G926" s="26">
        <f>SUM((E926-B926)/B926)</f>
        <v>0.26598465473145783</v>
      </c>
    </row>
    <row r="927" spans="1:7" ht="18.75" customHeight="1">
      <c r="A927" s="1" t="s">
        <v>593</v>
      </c>
      <c r="B927" s="8">
        <f>SUM(B928:B949)</f>
        <v>782</v>
      </c>
      <c r="C927" s="8">
        <f>SUM(C928:C949)</f>
        <v>659</v>
      </c>
      <c r="D927" s="8">
        <f>SUM(D928:D949)</f>
        <v>906</v>
      </c>
      <c r="E927" s="36">
        <f>SUM(E928:E949)</f>
        <v>87</v>
      </c>
      <c r="F927" s="36">
        <f>SUM(E927/D927)*100</f>
        <v>9.6026490066225172</v>
      </c>
      <c r="G927" s="26">
        <f>SUM((E927-B927)/B927)</f>
        <v>-0.88874680306905374</v>
      </c>
    </row>
    <row r="928" spans="1:7" ht="18.75" customHeight="1">
      <c r="A928" s="1" t="s">
        <v>491</v>
      </c>
      <c r="B928" s="8">
        <v>246</v>
      </c>
      <c r="C928" s="8">
        <v>300</v>
      </c>
      <c r="D928" s="8">
        <v>263.37</v>
      </c>
      <c r="E928" s="36">
        <v>87</v>
      </c>
      <c r="F928" s="36">
        <f>SUM(E928/D928)*100</f>
        <v>33.033375099669662</v>
      </c>
      <c r="G928" s="26">
        <f>SUM((E928-B928)/B928)</f>
        <v>-0.64634146341463417</v>
      </c>
    </row>
    <row r="929" spans="1:7" ht="18.75" customHeight="1">
      <c r="A929" s="1" t="s">
        <v>492</v>
      </c>
      <c r="B929" s="8"/>
      <c r="C929" s="8"/>
      <c r="D929" s="8"/>
      <c r="E929" s="36"/>
      <c r="F929" s="36"/>
      <c r="G929" s="26"/>
    </row>
    <row r="930" spans="1:7" ht="18.75" customHeight="1">
      <c r="A930" s="1" t="s">
        <v>493</v>
      </c>
      <c r="B930" s="8"/>
      <c r="C930" s="8"/>
      <c r="D930" s="8"/>
      <c r="E930" s="36"/>
      <c r="F930" s="36"/>
      <c r="G930" s="26"/>
    </row>
    <row r="931" spans="1:7" ht="18.75" customHeight="1">
      <c r="A931" s="1" t="s">
        <v>594</v>
      </c>
      <c r="B931" s="8">
        <v>536</v>
      </c>
      <c r="C931" s="8">
        <v>359</v>
      </c>
      <c r="D931" s="8">
        <v>642.63</v>
      </c>
      <c r="E931" s="36"/>
      <c r="F931" s="36">
        <f>SUM(E931/D931)*100</f>
        <v>0</v>
      </c>
      <c r="G931" s="26">
        <f>SUM((E931-B931)/B931)</f>
        <v>-1</v>
      </c>
    </row>
    <row r="932" spans="1:7" ht="18.75" customHeight="1">
      <c r="A932" s="1" t="s">
        <v>595</v>
      </c>
      <c r="B932" s="8"/>
      <c r="C932" s="8"/>
      <c r="D932" s="8"/>
      <c r="E932" s="36"/>
      <c r="F932" s="36"/>
      <c r="G932" s="26"/>
    </row>
    <row r="933" spans="1:7" ht="18.75" customHeight="1">
      <c r="A933" s="1" t="s">
        <v>596</v>
      </c>
      <c r="B933" s="8"/>
      <c r="C933" s="8"/>
      <c r="D933" s="8"/>
      <c r="E933" s="36"/>
      <c r="F933" s="36"/>
      <c r="G933" s="26"/>
    </row>
    <row r="934" spans="1:7" ht="18.75" customHeight="1">
      <c r="A934" s="1" t="s">
        <v>597</v>
      </c>
      <c r="B934" s="8"/>
      <c r="C934" s="8"/>
      <c r="D934" s="8"/>
      <c r="E934" s="36"/>
      <c r="F934" s="36"/>
      <c r="G934" s="26"/>
    </row>
    <row r="935" spans="1:7" ht="18.75" customHeight="1">
      <c r="A935" s="1" t="s">
        <v>598</v>
      </c>
      <c r="B935" s="8"/>
      <c r="C935" s="8"/>
      <c r="D935" s="8"/>
      <c r="E935" s="36"/>
      <c r="F935" s="36"/>
      <c r="G935" s="26"/>
    </row>
    <row r="936" spans="1:7" ht="18.75" customHeight="1">
      <c r="A936" s="1" t="s">
        <v>599</v>
      </c>
      <c r="B936" s="8"/>
      <c r="C936" s="8"/>
      <c r="D936" s="8"/>
      <c r="E936" s="36"/>
      <c r="F936" s="36"/>
      <c r="G936" s="26"/>
    </row>
    <row r="937" spans="1:7" ht="18.75" customHeight="1">
      <c r="A937" s="1" t="s">
        <v>600</v>
      </c>
      <c r="B937" s="8"/>
      <c r="C937" s="8"/>
      <c r="D937" s="8"/>
      <c r="E937" s="36"/>
      <c r="F937" s="36"/>
      <c r="G937" s="26"/>
    </row>
    <row r="938" spans="1:7" ht="18.75" customHeight="1">
      <c r="A938" s="1" t="s">
        <v>601</v>
      </c>
      <c r="B938" s="8"/>
      <c r="C938" s="8"/>
      <c r="D938" s="8"/>
      <c r="E938" s="36"/>
      <c r="F938" s="36"/>
      <c r="G938" s="26"/>
    </row>
    <row r="939" spans="1:7" ht="18.75" customHeight="1">
      <c r="A939" s="1" t="s">
        <v>602</v>
      </c>
      <c r="B939" s="8"/>
      <c r="C939" s="8"/>
      <c r="D939" s="8"/>
      <c r="E939" s="36"/>
      <c r="F939" s="36"/>
      <c r="G939" s="26"/>
    </row>
    <row r="940" spans="1:7" ht="18.75" customHeight="1">
      <c r="A940" s="1" t="s">
        <v>603</v>
      </c>
      <c r="B940" s="8"/>
      <c r="C940" s="8"/>
      <c r="D940" s="8"/>
      <c r="E940" s="36"/>
      <c r="F940" s="36"/>
      <c r="G940" s="26"/>
    </row>
    <row r="941" spans="1:7" ht="18.75" customHeight="1">
      <c r="A941" s="1" t="s">
        <v>604</v>
      </c>
      <c r="B941" s="8"/>
      <c r="C941" s="8"/>
      <c r="D941" s="8"/>
      <c r="E941" s="36"/>
      <c r="F941" s="36"/>
      <c r="G941" s="26"/>
    </row>
    <row r="942" spans="1:7" ht="18.75" customHeight="1">
      <c r="A942" s="1" t="s">
        <v>605</v>
      </c>
      <c r="B942" s="8"/>
      <c r="C942" s="8"/>
      <c r="D942" s="8"/>
      <c r="E942" s="36"/>
      <c r="F942" s="36"/>
      <c r="G942" s="26"/>
    </row>
    <row r="943" spans="1:7" ht="18.75" customHeight="1">
      <c r="A943" s="1" t="s">
        <v>606</v>
      </c>
      <c r="B943" s="8"/>
      <c r="C943" s="8"/>
      <c r="D943" s="8"/>
      <c r="E943" s="36"/>
      <c r="F943" s="36"/>
      <c r="G943" s="26"/>
    </row>
    <row r="944" spans="1:7" ht="18.75" customHeight="1">
      <c r="A944" s="1" t="s">
        <v>607</v>
      </c>
      <c r="B944" s="8"/>
      <c r="C944" s="8"/>
      <c r="D944" s="8"/>
      <c r="E944" s="36"/>
      <c r="F944" s="36"/>
      <c r="G944" s="26"/>
    </row>
    <row r="945" spans="1:7" ht="18.75" customHeight="1">
      <c r="A945" s="1" t="s">
        <v>608</v>
      </c>
      <c r="B945" s="8"/>
      <c r="C945" s="8"/>
      <c r="D945" s="8"/>
      <c r="E945" s="36"/>
      <c r="F945" s="36"/>
      <c r="G945" s="26"/>
    </row>
    <row r="946" spans="1:7" ht="18.75" customHeight="1">
      <c r="A946" s="1" t="s">
        <v>609</v>
      </c>
      <c r="B946" s="8"/>
      <c r="C946" s="8"/>
      <c r="D946" s="8"/>
      <c r="E946" s="36"/>
      <c r="F946" s="36"/>
      <c r="G946" s="26"/>
    </row>
    <row r="947" spans="1:7" ht="18.75" customHeight="1">
      <c r="A947" s="1" t="s">
        <v>610</v>
      </c>
      <c r="B947" s="8"/>
      <c r="C947" s="8"/>
      <c r="D947" s="8"/>
      <c r="E947" s="36"/>
      <c r="F947" s="36"/>
      <c r="G947" s="26"/>
    </row>
    <row r="948" spans="1:7" ht="18.75" customHeight="1">
      <c r="A948" s="1" t="s">
        <v>611</v>
      </c>
      <c r="B948" s="8"/>
      <c r="C948" s="8"/>
      <c r="D948" s="8"/>
      <c r="E948" s="36"/>
      <c r="F948" s="36"/>
      <c r="G948" s="26"/>
    </row>
    <row r="949" spans="1:7" ht="18.75" customHeight="1">
      <c r="A949" s="1" t="s">
        <v>612</v>
      </c>
      <c r="B949" s="8"/>
      <c r="C949" s="8"/>
      <c r="D949" s="8"/>
      <c r="E949" s="36"/>
      <c r="F949" s="36"/>
      <c r="G949" s="26"/>
    </row>
    <row r="950" spans="1:7" ht="18.75" customHeight="1">
      <c r="A950" s="1" t="s">
        <v>613</v>
      </c>
      <c r="B950" s="8">
        <v>0</v>
      </c>
      <c r="C950" s="8">
        <f>SUM(C951:C959)</f>
        <v>0</v>
      </c>
      <c r="D950" s="8">
        <f>SUM(D951:D959)</f>
        <v>0</v>
      </c>
      <c r="E950" s="36">
        <f>SUM(E951:E959)</f>
        <v>0</v>
      </c>
      <c r="F950" s="36"/>
      <c r="G950" s="26"/>
    </row>
    <row r="951" spans="1:7" ht="18.75" customHeight="1">
      <c r="A951" s="1" t="s">
        <v>491</v>
      </c>
      <c r="B951" s="8"/>
      <c r="C951" s="8"/>
      <c r="D951" s="8"/>
      <c r="E951" s="36"/>
      <c r="F951" s="36"/>
      <c r="G951" s="26"/>
    </row>
    <row r="952" spans="1:7" ht="18.75" customHeight="1">
      <c r="A952" s="1" t="s">
        <v>492</v>
      </c>
      <c r="B952" s="8"/>
      <c r="C952" s="8"/>
      <c r="D952" s="8"/>
      <c r="E952" s="36"/>
      <c r="F952" s="36"/>
      <c r="G952" s="26"/>
    </row>
    <row r="953" spans="1:7" ht="18.75" customHeight="1">
      <c r="A953" s="1" t="s">
        <v>493</v>
      </c>
      <c r="B953" s="8"/>
      <c r="C953" s="8"/>
      <c r="D953" s="8"/>
      <c r="E953" s="36"/>
      <c r="F953" s="36"/>
      <c r="G953" s="26"/>
    </row>
    <row r="954" spans="1:7" ht="18.75" customHeight="1">
      <c r="A954" s="1" t="s">
        <v>614</v>
      </c>
      <c r="B954" s="8"/>
      <c r="C954" s="8"/>
      <c r="D954" s="8"/>
      <c r="E954" s="36"/>
      <c r="F954" s="36"/>
      <c r="G954" s="26"/>
    </row>
    <row r="955" spans="1:7" ht="18.75" customHeight="1">
      <c r="A955" s="1" t="s">
        <v>615</v>
      </c>
      <c r="B955" s="8"/>
      <c r="C955" s="8"/>
      <c r="D955" s="8"/>
      <c r="E955" s="36"/>
      <c r="F955" s="36"/>
      <c r="G955" s="26"/>
    </row>
    <row r="956" spans="1:7" ht="18.75" customHeight="1">
      <c r="A956" s="1" t="s">
        <v>616</v>
      </c>
      <c r="B956" s="8"/>
      <c r="C956" s="8"/>
      <c r="D956" s="8"/>
      <c r="E956" s="36"/>
      <c r="F956" s="36"/>
      <c r="G956" s="26"/>
    </row>
    <row r="957" spans="1:7" ht="18.75" customHeight="1">
      <c r="A957" s="1" t="s">
        <v>617</v>
      </c>
      <c r="B957" s="8"/>
      <c r="C957" s="8"/>
      <c r="D957" s="8"/>
      <c r="E957" s="36"/>
      <c r="F957" s="36"/>
      <c r="G957" s="26"/>
    </row>
    <row r="958" spans="1:7" ht="18.75" customHeight="1">
      <c r="A958" s="1" t="s">
        <v>618</v>
      </c>
      <c r="B958" s="8"/>
      <c r="C958" s="8"/>
      <c r="D958" s="8"/>
      <c r="E958" s="36"/>
      <c r="F958" s="36"/>
      <c r="G958" s="26"/>
    </row>
    <row r="959" spans="1:7" ht="18.75" customHeight="1">
      <c r="A959" s="1" t="s">
        <v>619</v>
      </c>
      <c r="B959" s="8"/>
      <c r="C959" s="8"/>
      <c r="D959" s="8"/>
      <c r="E959" s="36"/>
      <c r="F959" s="36"/>
      <c r="G959" s="26"/>
    </row>
    <row r="960" spans="1:7" ht="18.75" customHeight="1">
      <c r="A960" s="1" t="s">
        <v>620</v>
      </c>
      <c r="B960" s="8">
        <f>SUM(B961:B969)</f>
        <v>0</v>
      </c>
      <c r="C960" s="8">
        <f>SUM(C961:C969)</f>
        <v>241</v>
      </c>
      <c r="D960" s="8">
        <f>SUM(D961:D969)</f>
        <v>241</v>
      </c>
      <c r="E960" s="36">
        <f>SUM(E961:E969)</f>
        <v>0</v>
      </c>
      <c r="F960" s="36">
        <f>SUM(E960/D960)*100</f>
        <v>0</v>
      </c>
      <c r="G960" s="26"/>
    </row>
    <row r="961" spans="1:7" ht="18.75" customHeight="1">
      <c r="A961" s="1" t="s">
        <v>491</v>
      </c>
      <c r="B961" s="8"/>
      <c r="C961" s="8"/>
      <c r="D961" s="8"/>
      <c r="E961" s="36"/>
      <c r="F961" s="36"/>
      <c r="G961" s="26"/>
    </row>
    <row r="962" spans="1:7" ht="18.75" customHeight="1">
      <c r="A962" s="1" t="s">
        <v>492</v>
      </c>
      <c r="B962" s="8"/>
      <c r="C962" s="8"/>
      <c r="D962" s="8"/>
      <c r="E962" s="36"/>
      <c r="F962" s="36"/>
      <c r="G962" s="26"/>
    </row>
    <row r="963" spans="1:7" ht="18.75" customHeight="1">
      <c r="A963" s="1" t="s">
        <v>493</v>
      </c>
      <c r="B963" s="8"/>
      <c r="C963" s="8"/>
      <c r="D963" s="8"/>
      <c r="E963" s="36"/>
      <c r="F963" s="36"/>
      <c r="G963" s="26"/>
    </row>
    <row r="964" spans="1:7" ht="18.75" customHeight="1">
      <c r="A964" s="1" t="s">
        <v>621</v>
      </c>
      <c r="B964" s="8"/>
      <c r="C964" s="8"/>
      <c r="D964" s="8"/>
      <c r="E964" s="36"/>
      <c r="F964" s="36"/>
      <c r="G964" s="26"/>
    </row>
    <row r="965" spans="1:7" ht="18.75" customHeight="1">
      <c r="A965" s="1" t="s">
        <v>622</v>
      </c>
      <c r="B965" s="8"/>
      <c r="C965" s="8"/>
      <c r="D965" s="8"/>
      <c r="E965" s="36"/>
      <c r="F965" s="36"/>
      <c r="G965" s="26"/>
    </row>
    <row r="966" spans="1:7" ht="18.75" customHeight="1">
      <c r="A966" s="1" t="s">
        <v>623</v>
      </c>
      <c r="B966" s="8"/>
      <c r="C966" s="8"/>
      <c r="D966" s="8"/>
      <c r="E966" s="36"/>
      <c r="F966" s="36"/>
      <c r="G966" s="26"/>
    </row>
    <row r="967" spans="1:7" ht="18.75" customHeight="1">
      <c r="A967" s="1" t="s">
        <v>624</v>
      </c>
      <c r="B967" s="8"/>
      <c r="C967" s="8"/>
      <c r="D967" s="8"/>
      <c r="E967" s="36"/>
      <c r="F967" s="36"/>
      <c r="G967" s="26"/>
    </row>
    <row r="968" spans="1:7" ht="18.75" customHeight="1">
      <c r="A968" s="1" t="s">
        <v>625</v>
      </c>
      <c r="B968" s="8"/>
      <c r="C968" s="8"/>
      <c r="D968" s="8"/>
      <c r="E968" s="36"/>
      <c r="F968" s="36"/>
      <c r="G968" s="26"/>
    </row>
    <row r="969" spans="1:7" ht="18.75" customHeight="1">
      <c r="A969" s="1" t="s">
        <v>626</v>
      </c>
      <c r="B969" s="8"/>
      <c r="C969" s="8">
        <v>241</v>
      </c>
      <c r="D969" s="8">
        <v>241</v>
      </c>
      <c r="E969" s="36"/>
      <c r="F969" s="36">
        <f>SUM(E969/D969)*100</f>
        <v>0</v>
      </c>
      <c r="G969" s="26"/>
    </row>
    <row r="970" spans="1:7" ht="18.75" customHeight="1">
      <c r="A970" s="1" t="s">
        <v>627</v>
      </c>
      <c r="B970" s="8">
        <f>SUM(B971:B974)</f>
        <v>0</v>
      </c>
      <c r="C970" s="8">
        <f>SUM(C971:C974)</f>
        <v>244</v>
      </c>
      <c r="D970" s="8">
        <f>SUM(D971:D974)</f>
        <v>400</v>
      </c>
      <c r="E970" s="36">
        <f>SUM(E971:E974)</f>
        <v>0</v>
      </c>
      <c r="F970" s="36">
        <f>SUM(E970/D970)*100</f>
        <v>0</v>
      </c>
      <c r="G970" s="26"/>
    </row>
    <row r="971" spans="1:7" ht="18.75" customHeight="1">
      <c r="A971" s="1" t="s">
        <v>628</v>
      </c>
      <c r="B971" s="8"/>
      <c r="C971" s="8">
        <v>100</v>
      </c>
      <c r="D971" s="8">
        <v>200</v>
      </c>
      <c r="E971" s="36"/>
      <c r="F971" s="36">
        <f>SUM(E971/D971)*100</f>
        <v>0</v>
      </c>
      <c r="G971" s="26"/>
    </row>
    <row r="972" spans="1:7" ht="18.75" customHeight="1">
      <c r="A972" s="1" t="s">
        <v>629</v>
      </c>
      <c r="B972" s="8"/>
      <c r="C972" s="8"/>
      <c r="D972" s="8"/>
      <c r="E972" s="36"/>
      <c r="F972" s="36"/>
      <c r="G972" s="26"/>
    </row>
    <row r="973" spans="1:7" ht="18.75" customHeight="1">
      <c r="A973" s="1" t="s">
        <v>630</v>
      </c>
      <c r="B973" s="8"/>
      <c r="C973" s="8"/>
      <c r="D973" s="8"/>
      <c r="E973" s="36"/>
      <c r="F973" s="36"/>
      <c r="G973" s="26"/>
    </row>
    <row r="974" spans="1:7" ht="18.75" customHeight="1">
      <c r="A974" s="1" t="s">
        <v>631</v>
      </c>
      <c r="B974" s="8"/>
      <c r="C974" s="8">
        <v>144</v>
      </c>
      <c r="D974" s="8">
        <v>200</v>
      </c>
      <c r="E974" s="36"/>
      <c r="F974" s="36">
        <f>SUM(E974/D974)*100</f>
        <v>0</v>
      </c>
      <c r="G974" s="26"/>
    </row>
    <row r="975" spans="1:7" ht="18.75" customHeight="1">
      <c r="A975" s="1" t="s">
        <v>632</v>
      </c>
      <c r="B975" s="8">
        <f>SUM(B976:B981)</f>
        <v>0</v>
      </c>
      <c r="C975" s="8">
        <f>SUM(C976:C981)</f>
        <v>0</v>
      </c>
      <c r="D975" s="8">
        <f>SUM(D976:D981)</f>
        <v>0</v>
      </c>
      <c r="E975" s="36">
        <f>SUM(E976:E981)</f>
        <v>0</v>
      </c>
      <c r="F975" s="36"/>
      <c r="G975" s="26"/>
    </row>
    <row r="976" spans="1:7" ht="18.75" customHeight="1">
      <c r="A976" s="1" t="s">
        <v>491</v>
      </c>
      <c r="B976" s="8"/>
      <c r="C976" s="8"/>
      <c r="D976" s="8"/>
      <c r="E976" s="36"/>
      <c r="F976" s="36"/>
      <c r="G976" s="26"/>
    </row>
    <row r="977" spans="1:7" ht="18.75" customHeight="1">
      <c r="A977" s="1" t="s">
        <v>492</v>
      </c>
      <c r="B977" s="8"/>
      <c r="C977" s="8"/>
      <c r="D977" s="8"/>
      <c r="E977" s="36"/>
      <c r="F977" s="36"/>
      <c r="G977" s="26"/>
    </row>
    <row r="978" spans="1:7" ht="18.75" customHeight="1">
      <c r="A978" s="1" t="s">
        <v>493</v>
      </c>
      <c r="B978" s="8"/>
      <c r="C978" s="8"/>
      <c r="D978" s="8"/>
      <c r="E978" s="36"/>
      <c r="F978" s="36"/>
      <c r="G978" s="26"/>
    </row>
    <row r="979" spans="1:7" ht="18.75" customHeight="1">
      <c r="A979" s="1" t="s">
        <v>618</v>
      </c>
      <c r="B979" s="8"/>
      <c r="C979" s="8"/>
      <c r="D979" s="8"/>
      <c r="E979" s="36"/>
      <c r="F979" s="36"/>
      <c r="G979" s="26"/>
    </row>
    <row r="980" spans="1:7" ht="18.75" customHeight="1">
      <c r="A980" s="1" t="s">
        <v>633</v>
      </c>
      <c r="B980" s="8"/>
      <c r="C980" s="8"/>
      <c r="D980" s="8"/>
      <c r="E980" s="36"/>
      <c r="F980" s="36"/>
      <c r="G980" s="26"/>
    </row>
    <row r="981" spans="1:7" ht="18.75" customHeight="1">
      <c r="A981" s="1" t="s">
        <v>634</v>
      </c>
      <c r="B981" s="8"/>
      <c r="C981" s="8"/>
      <c r="D981" s="8"/>
      <c r="E981" s="36"/>
      <c r="F981" s="36"/>
      <c r="G981" s="26"/>
    </row>
    <row r="982" spans="1:7" ht="18.75" customHeight="1">
      <c r="A982" s="1" t="s">
        <v>635</v>
      </c>
      <c r="B982" s="8">
        <f>SUM(B983:B986)</f>
        <v>0</v>
      </c>
      <c r="C982" s="8">
        <f>SUM(C983:C986)</f>
        <v>0</v>
      </c>
      <c r="D982" s="8">
        <f>SUM(D983:D986)</f>
        <v>0</v>
      </c>
      <c r="E982" s="36">
        <f>SUM(E983:E986)</f>
        <v>427</v>
      </c>
      <c r="F982" s="36"/>
      <c r="G982" s="26" t="s">
        <v>1022</v>
      </c>
    </row>
    <row r="983" spans="1:7" ht="18.75" customHeight="1">
      <c r="A983" s="1" t="s">
        <v>636</v>
      </c>
      <c r="B983" s="8"/>
      <c r="C983" s="8"/>
      <c r="D983" s="8"/>
      <c r="E983" s="36"/>
      <c r="F983" s="36"/>
      <c r="G983" s="26"/>
    </row>
    <row r="984" spans="1:7" ht="18.75" customHeight="1">
      <c r="A984" s="1" t="s">
        <v>637</v>
      </c>
      <c r="B984" s="8"/>
      <c r="C984" s="8"/>
      <c r="D984" s="8"/>
      <c r="E984" s="36">
        <v>427</v>
      </c>
      <c r="F984" s="36"/>
      <c r="G984" s="26" t="s">
        <v>1022</v>
      </c>
    </row>
    <row r="985" spans="1:7" ht="18.75" customHeight="1">
      <c r="A985" s="1" t="s">
        <v>638</v>
      </c>
      <c r="B985" s="8"/>
      <c r="C985" s="8"/>
      <c r="D985" s="8"/>
      <c r="E985" s="36"/>
      <c r="F985" s="36"/>
      <c r="G985" s="26"/>
    </row>
    <row r="986" spans="1:7" ht="18.75" customHeight="1">
      <c r="A986" s="1" t="s">
        <v>639</v>
      </c>
      <c r="B986" s="8"/>
      <c r="C986" s="8"/>
      <c r="D986" s="8"/>
      <c r="E986" s="36"/>
      <c r="F986" s="36"/>
      <c r="G986" s="26"/>
    </row>
    <row r="987" spans="1:7" ht="18.75" customHeight="1">
      <c r="A987" s="1" t="s">
        <v>640</v>
      </c>
      <c r="B987" s="8">
        <f>SUM(B988:B989)</f>
        <v>0</v>
      </c>
      <c r="C987" s="8">
        <f>SUM(C988:C989)</f>
        <v>0</v>
      </c>
      <c r="D987" s="8">
        <f>SUM(D988:D989)</f>
        <v>0</v>
      </c>
      <c r="E987" s="36">
        <f>SUM(E988:E989)</f>
        <v>476</v>
      </c>
      <c r="F987" s="36"/>
      <c r="G987" s="26" t="s">
        <v>1022</v>
      </c>
    </row>
    <row r="988" spans="1:7" ht="18.75" customHeight="1">
      <c r="A988" s="1" t="s">
        <v>641</v>
      </c>
      <c r="B988" s="8"/>
      <c r="C988" s="8"/>
      <c r="D988" s="8"/>
      <c r="E988" s="36">
        <v>456</v>
      </c>
      <c r="F988" s="36"/>
      <c r="G988" s="26" t="s">
        <v>1022</v>
      </c>
    </row>
    <row r="989" spans="1:7" ht="18.75" customHeight="1">
      <c r="A989" s="1" t="s">
        <v>642</v>
      </c>
      <c r="B989" s="8"/>
      <c r="C989" s="8"/>
      <c r="D989" s="8"/>
      <c r="E989" s="36">
        <v>20</v>
      </c>
      <c r="F989" s="36"/>
      <c r="G989" s="26" t="s">
        <v>1022</v>
      </c>
    </row>
    <row r="990" spans="1:7" ht="18.75" customHeight="1">
      <c r="A990" s="1" t="s">
        <v>643</v>
      </c>
      <c r="B990" s="8">
        <f>SUM(B991+B1001+B1017+B1022+B1036+B1043+B1050)</f>
        <v>742</v>
      </c>
      <c r="C990" s="8">
        <f>SUM(C991+C1001+C1017+C1022+C1036+C1043+C1050)</f>
        <v>3519</v>
      </c>
      <c r="D990" s="8">
        <f>SUM(D991+D1001+D1017+D1022+D1036+D1043+D1050)</f>
        <v>3522.0000000000005</v>
      </c>
      <c r="E990" s="36">
        <f>SUM(E991+E1001+E1017+E1022+E1036+E1043+E1050)</f>
        <v>669</v>
      </c>
      <c r="F990" s="36">
        <f>SUM(E990/D990)*100</f>
        <v>18.994889267461666</v>
      </c>
      <c r="G990" s="26">
        <f>SUM((E990-B990)/B990)</f>
        <v>-9.8382749326145547E-2</v>
      </c>
    </row>
    <row r="991" spans="1:7" ht="18.75" customHeight="1">
      <c r="A991" s="1" t="s">
        <v>644</v>
      </c>
      <c r="B991" s="8">
        <f>SUM(B992:B1000)</f>
        <v>0</v>
      </c>
      <c r="C991" s="8">
        <f>SUM(C992:C1000)</f>
        <v>0</v>
      </c>
      <c r="D991" s="8">
        <f>SUM(D992:D1000)</f>
        <v>0</v>
      </c>
      <c r="E991" s="36">
        <f>SUM(E992:E1000)</f>
        <v>0</v>
      </c>
      <c r="F991" s="36"/>
      <c r="G991" s="26"/>
    </row>
    <row r="992" spans="1:7" ht="18.75" customHeight="1">
      <c r="A992" s="1" t="s">
        <v>491</v>
      </c>
      <c r="B992" s="8"/>
      <c r="C992" s="8"/>
      <c r="D992" s="8"/>
      <c r="E992" s="36"/>
      <c r="F992" s="36"/>
      <c r="G992" s="26"/>
    </row>
    <row r="993" spans="1:7" ht="18.75" customHeight="1">
      <c r="A993" s="1" t="s">
        <v>492</v>
      </c>
      <c r="B993" s="8"/>
      <c r="C993" s="8"/>
      <c r="D993" s="8"/>
      <c r="E993" s="36"/>
      <c r="F993" s="36"/>
      <c r="G993" s="26"/>
    </row>
    <row r="994" spans="1:7" ht="18.75" customHeight="1">
      <c r="A994" s="1" t="s">
        <v>493</v>
      </c>
      <c r="B994" s="8"/>
      <c r="C994" s="8"/>
      <c r="D994" s="8"/>
      <c r="E994" s="36"/>
      <c r="F994" s="36"/>
      <c r="G994" s="26"/>
    </row>
    <row r="995" spans="1:7" ht="18.75" customHeight="1">
      <c r="A995" s="1" t="s">
        <v>645</v>
      </c>
      <c r="B995" s="8"/>
      <c r="C995" s="8"/>
      <c r="D995" s="8"/>
      <c r="E995" s="36"/>
      <c r="F995" s="36"/>
      <c r="G995" s="26"/>
    </row>
    <row r="996" spans="1:7" ht="18.75" customHeight="1">
      <c r="A996" s="1" t="s">
        <v>646</v>
      </c>
      <c r="B996" s="8"/>
      <c r="C996" s="8"/>
      <c r="D996" s="8"/>
      <c r="E996" s="36"/>
      <c r="F996" s="36"/>
      <c r="G996" s="26"/>
    </row>
    <row r="997" spans="1:7" ht="18.75" customHeight="1">
      <c r="A997" s="1" t="s">
        <v>647</v>
      </c>
      <c r="B997" s="8"/>
      <c r="C997" s="8"/>
      <c r="D997" s="8"/>
      <c r="E997" s="36"/>
      <c r="F997" s="36"/>
      <c r="G997" s="26"/>
    </row>
    <row r="998" spans="1:7" ht="18.75" customHeight="1">
      <c r="A998" s="1" t="s">
        <v>648</v>
      </c>
      <c r="B998" s="8"/>
      <c r="C998" s="8"/>
      <c r="D998" s="8"/>
      <c r="E998" s="36"/>
      <c r="F998" s="36"/>
      <c r="G998" s="26"/>
    </row>
    <row r="999" spans="1:7" ht="18.75" customHeight="1">
      <c r="A999" s="1" t="s">
        <v>649</v>
      </c>
      <c r="B999" s="8"/>
      <c r="C999" s="8"/>
      <c r="D999" s="8"/>
      <c r="E999" s="36"/>
      <c r="F999" s="36"/>
      <c r="G999" s="26"/>
    </row>
    <row r="1000" spans="1:7" ht="18.75" customHeight="1">
      <c r="A1000" s="1" t="s">
        <v>650</v>
      </c>
      <c r="B1000" s="8"/>
      <c r="C1000" s="8"/>
      <c r="D1000" s="8"/>
      <c r="E1000" s="36"/>
      <c r="F1000" s="36"/>
      <c r="G1000" s="26"/>
    </row>
    <row r="1001" spans="1:7" ht="18.75" customHeight="1">
      <c r="A1001" s="1" t="s">
        <v>651</v>
      </c>
      <c r="B1001" s="8">
        <f>SUM(B1002:B1016)</f>
        <v>0</v>
      </c>
      <c r="C1001" s="8">
        <f>SUM(C1002:C1016)</f>
        <v>0</v>
      </c>
      <c r="D1001" s="8">
        <f>SUM(D1002:D1016)</f>
        <v>0</v>
      </c>
      <c r="E1001" s="36">
        <f>SUM(E1002:E1016)</f>
        <v>0</v>
      </c>
      <c r="F1001" s="36"/>
      <c r="G1001" s="26"/>
    </row>
    <row r="1002" spans="1:7" ht="18.75" customHeight="1">
      <c r="A1002" s="1" t="s">
        <v>491</v>
      </c>
      <c r="B1002" s="8"/>
      <c r="C1002" s="8"/>
      <c r="D1002" s="8"/>
      <c r="E1002" s="36"/>
      <c r="F1002" s="36"/>
      <c r="G1002" s="26"/>
    </row>
    <row r="1003" spans="1:7" ht="18.75" customHeight="1">
      <c r="A1003" s="1" t="s">
        <v>492</v>
      </c>
      <c r="B1003" s="8"/>
      <c r="C1003" s="8"/>
      <c r="D1003" s="8"/>
      <c r="E1003" s="36"/>
      <c r="F1003" s="36"/>
      <c r="G1003" s="26"/>
    </row>
    <row r="1004" spans="1:7" ht="18.75" customHeight="1">
      <c r="A1004" s="1" t="s">
        <v>493</v>
      </c>
      <c r="B1004" s="8"/>
      <c r="C1004" s="8"/>
      <c r="D1004" s="8"/>
      <c r="E1004" s="36"/>
      <c r="F1004" s="36"/>
      <c r="G1004" s="26"/>
    </row>
    <row r="1005" spans="1:7" ht="18.75" customHeight="1">
      <c r="A1005" s="1" t="s">
        <v>652</v>
      </c>
      <c r="B1005" s="8"/>
      <c r="C1005" s="8"/>
      <c r="D1005" s="8"/>
      <c r="E1005" s="36"/>
      <c r="F1005" s="36"/>
      <c r="G1005" s="26"/>
    </row>
    <row r="1006" spans="1:7" ht="18.75" customHeight="1">
      <c r="A1006" s="1" t="s">
        <v>653</v>
      </c>
      <c r="B1006" s="8"/>
      <c r="C1006" s="8"/>
      <c r="D1006" s="8"/>
      <c r="E1006" s="36"/>
      <c r="F1006" s="36"/>
      <c r="G1006" s="26"/>
    </row>
    <row r="1007" spans="1:7" ht="18.75" customHeight="1">
      <c r="A1007" s="1" t="s">
        <v>654</v>
      </c>
      <c r="B1007" s="8"/>
      <c r="C1007" s="8"/>
      <c r="D1007" s="8"/>
      <c r="E1007" s="36"/>
      <c r="F1007" s="36"/>
      <c r="G1007" s="26"/>
    </row>
    <row r="1008" spans="1:7" ht="18.75" customHeight="1">
      <c r="A1008" s="1" t="s">
        <v>655</v>
      </c>
      <c r="B1008" s="8"/>
      <c r="C1008" s="8"/>
      <c r="D1008" s="8"/>
      <c r="E1008" s="36"/>
      <c r="F1008" s="36"/>
      <c r="G1008" s="26"/>
    </row>
    <row r="1009" spans="1:7" ht="18.75" customHeight="1">
      <c r="A1009" s="1" t="s">
        <v>656</v>
      </c>
      <c r="B1009" s="8"/>
      <c r="C1009" s="8"/>
      <c r="D1009" s="8"/>
      <c r="E1009" s="36"/>
      <c r="F1009" s="36"/>
      <c r="G1009" s="26"/>
    </row>
    <row r="1010" spans="1:7" ht="18.75" customHeight="1">
      <c r="A1010" s="1" t="s">
        <v>657</v>
      </c>
      <c r="B1010" s="8"/>
      <c r="C1010" s="8"/>
      <c r="D1010" s="8"/>
      <c r="E1010" s="36"/>
      <c r="F1010" s="36"/>
      <c r="G1010" s="26"/>
    </row>
    <row r="1011" spans="1:7" ht="18.75" customHeight="1">
      <c r="A1011" s="1" t="s">
        <v>658</v>
      </c>
      <c r="B1011" s="8"/>
      <c r="C1011" s="8"/>
      <c r="D1011" s="8"/>
      <c r="E1011" s="36"/>
      <c r="F1011" s="36"/>
      <c r="G1011" s="26"/>
    </row>
    <row r="1012" spans="1:7" ht="18.75" customHeight="1">
      <c r="A1012" s="1" t="s">
        <v>659</v>
      </c>
      <c r="B1012" s="8"/>
      <c r="C1012" s="8"/>
      <c r="D1012" s="8"/>
      <c r="E1012" s="36"/>
      <c r="F1012" s="36"/>
      <c r="G1012" s="26"/>
    </row>
    <row r="1013" spans="1:7" ht="18.75" customHeight="1">
      <c r="A1013" s="1" t="s">
        <v>660</v>
      </c>
      <c r="B1013" s="8"/>
      <c r="C1013" s="8"/>
      <c r="D1013" s="8"/>
      <c r="E1013" s="36"/>
      <c r="F1013" s="36"/>
      <c r="G1013" s="26"/>
    </row>
    <row r="1014" spans="1:7" ht="18.75" customHeight="1">
      <c r="A1014" s="1" t="s">
        <v>661</v>
      </c>
      <c r="B1014" s="8"/>
      <c r="C1014" s="8"/>
      <c r="D1014" s="8"/>
      <c r="E1014" s="36"/>
      <c r="F1014" s="36"/>
      <c r="G1014" s="26"/>
    </row>
    <row r="1015" spans="1:7" ht="18.75" customHeight="1">
      <c r="A1015" s="1" t="s">
        <v>662</v>
      </c>
      <c r="B1015" s="8"/>
      <c r="C1015" s="8"/>
      <c r="D1015" s="8"/>
      <c r="E1015" s="36"/>
      <c r="F1015" s="36"/>
      <c r="G1015" s="26"/>
    </row>
    <row r="1016" spans="1:7" ht="18.75" customHeight="1">
      <c r="A1016" s="1" t="s">
        <v>663</v>
      </c>
      <c r="B1016" s="8"/>
      <c r="C1016" s="8"/>
      <c r="D1016" s="8"/>
      <c r="E1016" s="36"/>
      <c r="F1016" s="36"/>
      <c r="G1016" s="26"/>
    </row>
    <row r="1017" spans="1:7" ht="18.75" customHeight="1">
      <c r="A1017" s="1" t="s">
        <v>664</v>
      </c>
      <c r="B1017" s="8">
        <f>SUM(B1018:B1021)</f>
        <v>0</v>
      </c>
      <c r="C1017" s="8">
        <f>SUM(C1018:C1021)</f>
        <v>0</v>
      </c>
      <c r="D1017" s="8">
        <f>SUM(D1018:D1021)</f>
        <v>0</v>
      </c>
      <c r="E1017" s="36">
        <f>SUM(E1018:E1021)</f>
        <v>0</v>
      </c>
      <c r="F1017" s="36"/>
      <c r="G1017" s="26"/>
    </row>
    <row r="1018" spans="1:7" ht="18.75" customHeight="1">
      <c r="A1018" s="1" t="s">
        <v>491</v>
      </c>
      <c r="B1018" s="8"/>
      <c r="C1018" s="8"/>
      <c r="D1018" s="8"/>
      <c r="E1018" s="36"/>
      <c r="F1018" s="36"/>
      <c r="G1018" s="26"/>
    </row>
    <row r="1019" spans="1:7" ht="18.75" customHeight="1">
      <c r="A1019" s="1" t="s">
        <v>492</v>
      </c>
      <c r="B1019" s="8"/>
      <c r="C1019" s="8"/>
      <c r="D1019" s="8"/>
      <c r="E1019" s="36"/>
      <c r="F1019" s="36"/>
      <c r="G1019" s="26"/>
    </row>
    <row r="1020" spans="1:7" ht="18.75" customHeight="1">
      <c r="A1020" s="1" t="s">
        <v>493</v>
      </c>
      <c r="B1020" s="8"/>
      <c r="C1020" s="8"/>
      <c r="D1020" s="8"/>
      <c r="E1020" s="36"/>
      <c r="F1020" s="36"/>
      <c r="G1020" s="26"/>
    </row>
    <row r="1021" spans="1:7" ht="18.75" customHeight="1">
      <c r="A1021" s="1" t="s">
        <v>665</v>
      </c>
      <c r="B1021" s="8"/>
      <c r="C1021" s="8"/>
      <c r="D1021" s="8"/>
      <c r="E1021" s="36"/>
      <c r="F1021" s="36"/>
      <c r="G1021" s="26"/>
    </row>
    <row r="1022" spans="1:7" ht="18.75" customHeight="1">
      <c r="A1022" s="1" t="s">
        <v>666</v>
      </c>
      <c r="B1022" s="8">
        <f>SUM(B1023:B1035)</f>
        <v>327</v>
      </c>
      <c r="C1022" s="8">
        <f>SUM(C1023:C1035)</f>
        <v>3320</v>
      </c>
      <c r="D1022" s="8">
        <f>SUM(D1023:D1035)</f>
        <v>3338.3700000000003</v>
      </c>
      <c r="E1022" s="36">
        <f>SUM(E1023:E1035)</f>
        <v>98</v>
      </c>
      <c r="F1022" s="36">
        <f>SUM(E1022/D1022)*100</f>
        <v>2.935564362248642</v>
      </c>
      <c r="G1022" s="26">
        <f>SUM((E1022-B1022)/B1022)</f>
        <v>-0.70030581039755346</v>
      </c>
    </row>
    <row r="1023" spans="1:7" ht="18.75" customHeight="1">
      <c r="A1023" s="1" t="s">
        <v>491</v>
      </c>
      <c r="B1023" s="8">
        <v>327</v>
      </c>
      <c r="C1023" s="8">
        <v>500</v>
      </c>
      <c r="D1023" s="8">
        <v>231.84</v>
      </c>
      <c r="E1023" s="36">
        <v>98</v>
      </c>
      <c r="F1023" s="36">
        <f>SUM(E1023/D1023)*100</f>
        <v>42.270531400966185</v>
      </c>
      <c r="G1023" s="26">
        <f>SUM((E1023-B1023)/B1023)</f>
        <v>-0.70030581039755346</v>
      </c>
    </row>
    <row r="1024" spans="1:7" ht="18.75" customHeight="1">
      <c r="A1024" s="1" t="s">
        <v>492</v>
      </c>
      <c r="B1024" s="8"/>
      <c r="C1024" s="8"/>
      <c r="D1024" s="8"/>
      <c r="E1024" s="36"/>
      <c r="F1024" s="36"/>
      <c r="G1024" s="26"/>
    </row>
    <row r="1025" spans="1:7" ht="18.75" customHeight="1">
      <c r="A1025" s="1" t="s">
        <v>493</v>
      </c>
      <c r="B1025" s="8"/>
      <c r="C1025" s="8"/>
      <c r="D1025" s="8"/>
      <c r="E1025" s="36"/>
      <c r="F1025" s="36"/>
      <c r="G1025" s="26"/>
    </row>
    <row r="1026" spans="1:7" ht="18.75" customHeight="1">
      <c r="A1026" s="1" t="s">
        <v>667</v>
      </c>
      <c r="B1026" s="8"/>
      <c r="C1026" s="8"/>
      <c r="D1026" s="8"/>
      <c r="E1026" s="36"/>
      <c r="F1026" s="36"/>
      <c r="G1026" s="26"/>
    </row>
    <row r="1027" spans="1:7" ht="18.75" customHeight="1">
      <c r="A1027" s="1" t="s">
        <v>668</v>
      </c>
      <c r="B1027" s="8"/>
      <c r="C1027" s="8">
        <v>200</v>
      </c>
      <c r="D1027" s="8">
        <v>100</v>
      </c>
      <c r="E1027" s="36"/>
      <c r="F1027" s="36">
        <f>SUM(E1027/D1027)*100</f>
        <v>0</v>
      </c>
      <c r="G1027" s="26"/>
    </row>
    <row r="1028" spans="1:7" ht="18.75" customHeight="1">
      <c r="A1028" s="1" t="s">
        <v>669</v>
      </c>
      <c r="B1028" s="8"/>
      <c r="C1028" s="8"/>
      <c r="D1028" s="8"/>
      <c r="E1028" s="36"/>
      <c r="F1028" s="36"/>
      <c r="G1028" s="26"/>
    </row>
    <row r="1029" spans="1:7" ht="18.75" customHeight="1">
      <c r="A1029" s="1" t="s">
        <v>670</v>
      </c>
      <c r="B1029" s="8"/>
      <c r="C1029" s="8"/>
      <c r="D1029" s="8"/>
      <c r="E1029" s="36"/>
      <c r="F1029" s="36"/>
      <c r="G1029" s="26"/>
    </row>
    <row r="1030" spans="1:7" ht="18.75" customHeight="1">
      <c r="A1030" s="1" t="s">
        <v>671</v>
      </c>
      <c r="B1030" s="8"/>
      <c r="C1030" s="8"/>
      <c r="D1030" s="8"/>
      <c r="E1030" s="36"/>
      <c r="F1030" s="36"/>
      <c r="G1030" s="26"/>
    </row>
    <row r="1031" spans="1:7" ht="18.75" customHeight="1">
      <c r="A1031" s="1" t="s">
        <v>672</v>
      </c>
      <c r="B1031" s="8"/>
      <c r="C1031" s="8">
        <v>2320</v>
      </c>
      <c r="D1031" s="8">
        <v>3006.53</v>
      </c>
      <c r="E1031" s="36"/>
      <c r="F1031" s="36">
        <f>SUM(E1031/D1031)*100</f>
        <v>0</v>
      </c>
      <c r="G1031" s="26"/>
    </row>
    <row r="1032" spans="1:7" ht="18.75" customHeight="1">
      <c r="A1032" s="1" t="s">
        <v>673</v>
      </c>
      <c r="B1032" s="8"/>
      <c r="C1032" s="8"/>
      <c r="D1032" s="8"/>
      <c r="E1032" s="36"/>
      <c r="F1032" s="36"/>
      <c r="G1032" s="26"/>
    </row>
    <row r="1033" spans="1:7" ht="18.75" customHeight="1">
      <c r="A1033" s="1" t="s">
        <v>618</v>
      </c>
      <c r="B1033" s="8"/>
      <c r="C1033" s="8"/>
      <c r="D1033" s="8"/>
      <c r="E1033" s="36"/>
      <c r="F1033" s="36"/>
      <c r="G1033" s="26"/>
    </row>
    <row r="1034" spans="1:7" ht="18.75" customHeight="1">
      <c r="A1034" s="1" t="s">
        <v>674</v>
      </c>
      <c r="B1034" s="8"/>
      <c r="C1034" s="8"/>
      <c r="D1034" s="8"/>
      <c r="E1034" s="36"/>
      <c r="F1034" s="36"/>
      <c r="G1034" s="26"/>
    </row>
    <row r="1035" spans="1:7" ht="18.75" customHeight="1">
      <c r="A1035" s="1" t="s">
        <v>675</v>
      </c>
      <c r="B1035" s="8"/>
      <c r="C1035" s="8">
        <v>300</v>
      </c>
      <c r="D1035" s="8"/>
      <c r="E1035" s="36"/>
      <c r="F1035" s="36"/>
      <c r="G1035" s="26"/>
    </row>
    <row r="1036" spans="1:7" ht="18.75" customHeight="1">
      <c r="A1036" s="1" t="s">
        <v>676</v>
      </c>
      <c r="B1036" s="8">
        <f>SUM(B1037:B1042)</f>
        <v>140</v>
      </c>
      <c r="C1036" s="8">
        <f>SUM(C1037:C1042)</f>
        <v>0</v>
      </c>
      <c r="D1036" s="8">
        <f>SUM(D1037:D1042)</f>
        <v>0</v>
      </c>
      <c r="E1036" s="36">
        <f>SUM(E1037:E1042)</f>
        <v>0</v>
      </c>
      <c r="F1036" s="36"/>
      <c r="G1036" s="26">
        <f>SUM((E1036-B1036)/B1036)</f>
        <v>-1</v>
      </c>
    </row>
    <row r="1037" spans="1:7" ht="18.75" customHeight="1">
      <c r="A1037" s="1" t="s">
        <v>491</v>
      </c>
      <c r="B1037" s="8"/>
      <c r="C1037" s="8"/>
      <c r="D1037" s="8"/>
      <c r="E1037" s="36"/>
      <c r="F1037" s="36"/>
      <c r="G1037" s="26"/>
    </row>
    <row r="1038" spans="1:7" ht="18.75" customHeight="1">
      <c r="A1038" s="1" t="s">
        <v>492</v>
      </c>
      <c r="B1038" s="8"/>
      <c r="C1038" s="8"/>
      <c r="D1038" s="8"/>
      <c r="E1038" s="36"/>
      <c r="F1038" s="36"/>
      <c r="G1038" s="26"/>
    </row>
    <row r="1039" spans="1:7" ht="18.75" customHeight="1">
      <c r="A1039" s="1" t="s">
        <v>493</v>
      </c>
      <c r="B1039" s="8"/>
      <c r="C1039" s="8"/>
      <c r="D1039" s="8"/>
      <c r="E1039" s="36"/>
      <c r="F1039" s="36"/>
      <c r="G1039" s="26"/>
    </row>
    <row r="1040" spans="1:7" ht="18.75" customHeight="1">
      <c r="A1040" s="1" t="s">
        <v>677</v>
      </c>
      <c r="B1040" s="8"/>
      <c r="C1040" s="8"/>
      <c r="D1040" s="8"/>
      <c r="E1040" s="36"/>
      <c r="F1040" s="36"/>
      <c r="G1040" s="26"/>
    </row>
    <row r="1041" spans="1:7" ht="18.75" customHeight="1">
      <c r="A1041" s="1" t="s">
        <v>953</v>
      </c>
      <c r="B1041" s="8"/>
      <c r="C1041" s="8"/>
      <c r="D1041" s="8"/>
      <c r="E1041" s="36"/>
      <c r="F1041" s="36"/>
      <c r="G1041" s="26"/>
    </row>
    <row r="1042" spans="1:7" ht="18.75" customHeight="1">
      <c r="A1042" s="1" t="s">
        <v>678</v>
      </c>
      <c r="B1042" s="11">
        <v>140</v>
      </c>
      <c r="C1042" s="11"/>
      <c r="D1042" s="8"/>
      <c r="E1042" s="36"/>
      <c r="F1042" s="36"/>
      <c r="G1042" s="26">
        <f>SUM((E1042-B1042)/B1042)</f>
        <v>-1</v>
      </c>
    </row>
    <row r="1043" spans="1:7" ht="18.75" customHeight="1">
      <c r="A1043" s="1" t="s">
        <v>679</v>
      </c>
      <c r="B1043" s="8">
        <f>SUM(B1044:B1049)</f>
        <v>275</v>
      </c>
      <c r="C1043" s="8">
        <f>SUM(C1044:C1049)</f>
        <v>199</v>
      </c>
      <c r="D1043" s="8">
        <f>SUM(D1044:D1049)</f>
        <v>183.63</v>
      </c>
      <c r="E1043" s="36">
        <f>SUM(E1044:E1049)</f>
        <v>0</v>
      </c>
      <c r="F1043" s="36">
        <f>SUM(E1043/D1043)*100</f>
        <v>0</v>
      </c>
      <c r="G1043" s="26">
        <f>SUM((E1043-B1043)/B1043)</f>
        <v>-1</v>
      </c>
    </row>
    <row r="1044" spans="1:7" ht="18.75" customHeight="1">
      <c r="A1044" s="1" t="s">
        <v>491</v>
      </c>
      <c r="B1044" s="8">
        <v>275</v>
      </c>
      <c r="C1044" s="8">
        <v>99</v>
      </c>
      <c r="D1044" s="8">
        <v>99</v>
      </c>
      <c r="E1044" s="36"/>
      <c r="F1044" s="36">
        <f>SUM(E1044/D1044)*100</f>
        <v>0</v>
      </c>
      <c r="G1044" s="26">
        <f>SUM((E1044-B1044)/B1044)</f>
        <v>-1</v>
      </c>
    </row>
    <row r="1045" spans="1:7" ht="18.75" customHeight="1">
      <c r="A1045" s="1" t="s">
        <v>492</v>
      </c>
      <c r="B1045" s="8"/>
      <c r="C1045" s="8"/>
      <c r="D1045" s="8"/>
      <c r="E1045" s="36"/>
      <c r="F1045" s="36"/>
      <c r="G1045" s="26"/>
    </row>
    <row r="1046" spans="1:7" ht="18.75" customHeight="1">
      <c r="A1046" s="1" t="s">
        <v>493</v>
      </c>
      <c r="B1046" s="8"/>
      <c r="C1046" s="8"/>
      <c r="D1046" s="8"/>
      <c r="E1046" s="36"/>
      <c r="F1046" s="36"/>
      <c r="G1046" s="26"/>
    </row>
    <row r="1047" spans="1:7" ht="18.75" customHeight="1">
      <c r="A1047" s="1" t="s">
        <v>680</v>
      </c>
      <c r="B1047" s="8"/>
      <c r="C1047" s="8"/>
      <c r="D1047" s="8"/>
      <c r="E1047" s="36"/>
      <c r="F1047" s="36"/>
      <c r="G1047" s="26"/>
    </row>
    <row r="1048" spans="1:7" ht="18.75" customHeight="1">
      <c r="A1048" s="1" t="s">
        <v>681</v>
      </c>
      <c r="B1048" s="8"/>
      <c r="C1048" s="8"/>
      <c r="D1048" s="8"/>
      <c r="E1048" s="36"/>
      <c r="F1048" s="36"/>
      <c r="G1048" s="26"/>
    </row>
    <row r="1049" spans="1:7" ht="18.75" customHeight="1">
      <c r="A1049" s="1" t="s">
        <v>682</v>
      </c>
      <c r="B1049" s="8"/>
      <c r="C1049" s="8">
        <v>100</v>
      </c>
      <c r="D1049" s="8">
        <v>84.63</v>
      </c>
      <c r="E1049" s="36"/>
      <c r="F1049" s="36">
        <f>SUM(E1049/D1049)*100</f>
        <v>0</v>
      </c>
      <c r="G1049" s="26"/>
    </row>
    <row r="1050" spans="1:7" ht="18.75" customHeight="1">
      <c r="A1050" s="1" t="s">
        <v>683</v>
      </c>
      <c r="B1050" s="8">
        <v>0</v>
      </c>
      <c r="C1050" s="8">
        <v>0</v>
      </c>
      <c r="D1050" s="8">
        <f>SUM(D1051:D1055)</f>
        <v>0</v>
      </c>
      <c r="E1050" s="36">
        <f>SUM(E1051:E1055)</f>
        <v>571</v>
      </c>
      <c r="F1050" s="36"/>
      <c r="G1050" s="26" t="s">
        <v>1022</v>
      </c>
    </row>
    <row r="1051" spans="1:7" ht="18.75" customHeight="1">
      <c r="A1051" s="1" t="s">
        <v>684</v>
      </c>
      <c r="B1051" s="8"/>
      <c r="C1051" s="8"/>
      <c r="D1051" s="8"/>
      <c r="E1051" s="36"/>
      <c r="F1051" s="36"/>
      <c r="G1051" s="26"/>
    </row>
    <row r="1052" spans="1:7" ht="18.75" customHeight="1">
      <c r="A1052" s="1" t="s">
        <v>685</v>
      </c>
      <c r="B1052" s="8"/>
      <c r="C1052" s="8"/>
      <c r="D1052" s="8"/>
      <c r="E1052" s="36"/>
      <c r="F1052" s="36"/>
      <c r="G1052" s="26"/>
    </row>
    <row r="1053" spans="1:7" ht="18.75" customHeight="1">
      <c r="A1053" s="1" t="s">
        <v>686</v>
      </c>
      <c r="B1053" s="8"/>
      <c r="C1053" s="8"/>
      <c r="D1053" s="8"/>
      <c r="E1053" s="36"/>
      <c r="F1053" s="36"/>
      <c r="G1053" s="26"/>
    </row>
    <row r="1054" spans="1:7" ht="18.75" customHeight="1">
      <c r="A1054" s="1" t="s">
        <v>687</v>
      </c>
      <c r="B1054" s="8"/>
      <c r="C1054" s="8"/>
      <c r="D1054" s="8"/>
      <c r="E1054" s="36"/>
      <c r="F1054" s="36"/>
      <c r="G1054" s="26"/>
    </row>
    <row r="1055" spans="1:7" ht="18.75" customHeight="1">
      <c r="A1055" s="1" t="s">
        <v>688</v>
      </c>
      <c r="B1055" s="8"/>
      <c r="C1055" s="8"/>
      <c r="D1055" s="8"/>
      <c r="E1055" s="36">
        <v>571</v>
      </c>
      <c r="F1055" s="36"/>
      <c r="G1055" s="26" t="s">
        <v>1022</v>
      </c>
    </row>
    <row r="1056" spans="1:7" ht="18.75" customHeight="1">
      <c r="A1056" s="1" t="s">
        <v>689</v>
      </c>
      <c r="B1056" s="8">
        <f>B1057+B1067+B1073</f>
        <v>309</v>
      </c>
      <c r="C1056" s="8">
        <f>C1057+C1067+C1073</f>
        <v>859</v>
      </c>
      <c r="D1056" s="8">
        <f>D1057+D1067+D1073</f>
        <v>868</v>
      </c>
      <c r="E1056" s="36">
        <f>E1057+E1067+E1073</f>
        <v>503</v>
      </c>
      <c r="F1056" s="36">
        <f>SUM(E1056/D1056)*100</f>
        <v>57.949308755760363</v>
      </c>
      <c r="G1056" s="26">
        <f>SUM((E1056-B1056)/B1056)</f>
        <v>0.62783171521035597</v>
      </c>
    </row>
    <row r="1057" spans="1:7" ht="18.75" customHeight="1">
      <c r="A1057" s="1" t="s">
        <v>690</v>
      </c>
      <c r="B1057" s="8">
        <f>SUM(B1058:B1066)</f>
        <v>309</v>
      </c>
      <c r="C1057" s="8">
        <f>SUM(C1058:C1066)</f>
        <v>859</v>
      </c>
      <c r="D1057" s="8">
        <f>SUM(D1058:D1066)</f>
        <v>868</v>
      </c>
      <c r="E1057" s="36">
        <f>SUM(E1058:E1066)</f>
        <v>435</v>
      </c>
      <c r="F1057" s="36">
        <f>SUM(E1057/D1057)*100</f>
        <v>50.115207373271886</v>
      </c>
      <c r="G1057" s="26">
        <f>SUM((E1057-B1057)/B1057)</f>
        <v>0.40776699029126212</v>
      </c>
    </row>
    <row r="1058" spans="1:7" ht="18.75" customHeight="1">
      <c r="A1058" s="1" t="s">
        <v>491</v>
      </c>
      <c r="B1058" s="8">
        <v>309</v>
      </c>
      <c r="C1058" s="8">
        <v>859</v>
      </c>
      <c r="D1058" s="8">
        <v>368</v>
      </c>
      <c r="E1058" s="36">
        <v>281</v>
      </c>
      <c r="F1058" s="36">
        <f>SUM(E1058/D1058)*100</f>
        <v>76.358695652173907</v>
      </c>
      <c r="G1058" s="26">
        <f>SUM((E1058-B1058)/B1058)</f>
        <v>-9.0614886731391592E-2</v>
      </c>
    </row>
    <row r="1059" spans="1:7" ht="18.75" customHeight="1">
      <c r="A1059" s="1" t="s">
        <v>492</v>
      </c>
      <c r="B1059" s="8"/>
      <c r="C1059" s="8"/>
      <c r="D1059" s="8"/>
      <c r="E1059" s="36"/>
      <c r="F1059" s="36"/>
      <c r="G1059" s="26"/>
    </row>
    <row r="1060" spans="1:7" ht="18.75" customHeight="1">
      <c r="A1060" s="1" t="s">
        <v>493</v>
      </c>
      <c r="B1060" s="8"/>
      <c r="C1060" s="8"/>
      <c r="D1060" s="8"/>
      <c r="E1060" s="36"/>
      <c r="F1060" s="36"/>
      <c r="G1060" s="26"/>
    </row>
    <row r="1061" spans="1:7" ht="18.75" customHeight="1">
      <c r="A1061" s="1" t="s">
        <v>691</v>
      </c>
      <c r="B1061" s="8"/>
      <c r="C1061" s="8"/>
      <c r="D1061" s="8"/>
      <c r="E1061" s="36"/>
      <c r="F1061" s="36"/>
      <c r="G1061" s="26"/>
    </row>
    <row r="1062" spans="1:7" ht="18.75" customHeight="1">
      <c r="A1062" s="1" t="s">
        <v>692</v>
      </c>
      <c r="B1062" s="8"/>
      <c r="C1062" s="8"/>
      <c r="D1062" s="8"/>
      <c r="E1062" s="36"/>
      <c r="F1062" s="36"/>
      <c r="G1062" s="26"/>
    </row>
    <row r="1063" spans="1:7" ht="18.75" customHeight="1">
      <c r="A1063" s="1" t="s">
        <v>693</v>
      </c>
      <c r="B1063" s="8"/>
      <c r="C1063" s="8"/>
      <c r="D1063" s="8"/>
      <c r="E1063" s="36"/>
      <c r="F1063" s="36"/>
      <c r="G1063" s="26"/>
    </row>
    <row r="1064" spans="1:7" ht="18.75" customHeight="1">
      <c r="A1064" s="1" t="s">
        <v>694</v>
      </c>
      <c r="B1064" s="8"/>
      <c r="C1064" s="8"/>
      <c r="D1064" s="8"/>
      <c r="E1064" s="36"/>
      <c r="F1064" s="36"/>
      <c r="G1064" s="26"/>
    </row>
    <row r="1065" spans="1:7" ht="18.75" customHeight="1">
      <c r="A1065" s="1" t="s">
        <v>507</v>
      </c>
      <c r="B1065" s="8"/>
      <c r="C1065" s="8"/>
      <c r="D1065" s="8"/>
      <c r="E1065" s="36"/>
      <c r="F1065" s="36"/>
      <c r="G1065" s="26"/>
    </row>
    <row r="1066" spans="1:7" ht="18.75" customHeight="1">
      <c r="A1066" s="1" t="s">
        <v>695</v>
      </c>
      <c r="B1066" s="8"/>
      <c r="C1066" s="8"/>
      <c r="D1066" s="8">
        <v>500</v>
      </c>
      <c r="E1066" s="36">
        <v>154</v>
      </c>
      <c r="F1066" s="36">
        <f>SUM(E1066/D1066)*100</f>
        <v>30.8</v>
      </c>
      <c r="G1066" s="26" t="s">
        <v>1022</v>
      </c>
    </row>
    <row r="1067" spans="1:7" ht="18.75" customHeight="1">
      <c r="A1067" s="1" t="s">
        <v>696</v>
      </c>
      <c r="B1067" s="8">
        <v>0</v>
      </c>
      <c r="C1067" s="8">
        <v>0</v>
      </c>
      <c r="D1067" s="8">
        <f>SUM(D1068:D1072)</f>
        <v>0</v>
      </c>
      <c r="E1067" s="36">
        <f>SUM(E1068:E1072)</f>
        <v>68</v>
      </c>
      <c r="F1067" s="36"/>
      <c r="G1067" s="26" t="s">
        <v>1022</v>
      </c>
    </row>
    <row r="1068" spans="1:7" ht="18.75" customHeight="1">
      <c r="A1068" s="1" t="s">
        <v>491</v>
      </c>
      <c r="B1068" s="8"/>
      <c r="C1068" s="8"/>
      <c r="D1068" s="8"/>
      <c r="E1068" s="36"/>
      <c r="F1068" s="36"/>
      <c r="G1068" s="26"/>
    </row>
    <row r="1069" spans="1:7" ht="18.75" customHeight="1">
      <c r="A1069" s="1" t="s">
        <v>492</v>
      </c>
      <c r="B1069" s="8"/>
      <c r="C1069" s="8"/>
      <c r="D1069" s="8"/>
      <c r="E1069" s="36"/>
      <c r="F1069" s="36"/>
      <c r="G1069" s="26"/>
    </row>
    <row r="1070" spans="1:7" ht="18.75" customHeight="1">
      <c r="A1070" s="1" t="s">
        <v>493</v>
      </c>
      <c r="B1070" s="8"/>
      <c r="C1070" s="8"/>
      <c r="D1070" s="8"/>
      <c r="E1070" s="36"/>
      <c r="F1070" s="36"/>
      <c r="G1070" s="26"/>
    </row>
    <row r="1071" spans="1:7" ht="18.75" customHeight="1">
      <c r="A1071" s="1" t="s">
        <v>697</v>
      </c>
      <c r="B1071" s="8"/>
      <c r="C1071" s="8"/>
      <c r="D1071" s="8"/>
      <c r="E1071" s="36"/>
      <c r="F1071" s="36"/>
      <c r="G1071" s="26"/>
    </row>
    <row r="1072" spans="1:7" ht="18.75" customHeight="1">
      <c r="A1072" s="1" t="s">
        <v>698</v>
      </c>
      <c r="B1072" s="8"/>
      <c r="C1072" s="8"/>
      <c r="D1072" s="8"/>
      <c r="E1072" s="36">
        <v>68</v>
      </c>
      <c r="F1072" s="36"/>
      <c r="G1072" s="26" t="s">
        <v>1022</v>
      </c>
    </row>
    <row r="1073" spans="1:7" ht="18.75" customHeight="1">
      <c r="A1073" s="1" t="s">
        <v>699</v>
      </c>
      <c r="B1073" s="8">
        <v>0</v>
      </c>
      <c r="C1073" s="8">
        <v>0</v>
      </c>
      <c r="D1073" s="8">
        <f>SUM(D1074:D1075)</f>
        <v>0</v>
      </c>
      <c r="E1073" s="36">
        <f>SUM(E1074:E1075)</f>
        <v>0</v>
      </c>
      <c r="F1073" s="36"/>
      <c r="G1073" s="26"/>
    </row>
    <row r="1074" spans="1:7" ht="18.75" customHeight="1">
      <c r="A1074" s="1" t="s">
        <v>700</v>
      </c>
      <c r="B1074" s="8"/>
      <c r="C1074" s="8"/>
      <c r="D1074" s="8"/>
      <c r="E1074" s="36"/>
      <c r="F1074" s="36"/>
      <c r="G1074" s="26"/>
    </row>
    <row r="1075" spans="1:7" ht="18.75" customHeight="1">
      <c r="A1075" s="1" t="s">
        <v>954</v>
      </c>
      <c r="B1075" s="8"/>
      <c r="C1075" s="8"/>
      <c r="D1075" s="8"/>
      <c r="E1075" s="36"/>
      <c r="F1075" s="36"/>
      <c r="G1075" s="26"/>
    </row>
    <row r="1076" spans="1:7" ht="18.75" customHeight="1">
      <c r="A1076" s="1" t="s">
        <v>701</v>
      </c>
      <c r="B1076" s="8">
        <f>B1077+B1084+B1090</f>
        <v>76</v>
      </c>
      <c r="C1076" s="8">
        <f>C1077+C1084+C1090</f>
        <v>61</v>
      </c>
      <c r="D1076" s="8">
        <f>D1077+D1084+D1090</f>
        <v>67</v>
      </c>
      <c r="E1076" s="36">
        <f>E1077+E1084+E1090</f>
        <v>103</v>
      </c>
      <c r="F1076" s="36">
        <f>SUM(E1076/D1076)*100</f>
        <v>153.73134328358208</v>
      </c>
      <c r="G1076" s="26">
        <f>SUM((E1076-B1076)/B1076)</f>
        <v>0.35526315789473684</v>
      </c>
    </row>
    <row r="1077" spans="1:7" ht="18.75" customHeight="1">
      <c r="A1077" s="1" t="s">
        <v>702</v>
      </c>
      <c r="B1077" s="8">
        <f>SUM(B1078:B1083)</f>
        <v>66</v>
      </c>
      <c r="C1077" s="8">
        <f>SUM(C1078:C1083)</f>
        <v>61</v>
      </c>
      <c r="D1077" s="8">
        <f>SUM(D1078:D1083)</f>
        <v>67</v>
      </c>
      <c r="E1077" s="36">
        <f>SUM(E1078:E1083)</f>
        <v>81</v>
      </c>
      <c r="F1077" s="36">
        <f>SUM(E1077/D1077)*100</f>
        <v>120.89552238805969</v>
      </c>
      <c r="G1077" s="26">
        <f>SUM((E1077-B1077)/B1077)</f>
        <v>0.22727272727272727</v>
      </c>
    </row>
    <row r="1078" spans="1:7" ht="18.75" customHeight="1">
      <c r="A1078" s="1" t="s">
        <v>491</v>
      </c>
      <c r="B1078" s="8">
        <v>66</v>
      </c>
      <c r="C1078" s="8">
        <v>20</v>
      </c>
      <c r="D1078" s="8">
        <v>20</v>
      </c>
      <c r="E1078" s="36">
        <v>52</v>
      </c>
      <c r="F1078" s="36">
        <f>SUM(E1078/D1078)*100</f>
        <v>260</v>
      </c>
      <c r="G1078" s="26">
        <f>SUM((E1078-B1078)/B1078)</f>
        <v>-0.21212121212121213</v>
      </c>
    </row>
    <row r="1079" spans="1:7" ht="18.75" customHeight="1">
      <c r="A1079" s="1" t="s">
        <v>492</v>
      </c>
      <c r="B1079" s="8"/>
      <c r="C1079" s="8"/>
      <c r="D1079" s="8"/>
      <c r="E1079" s="36"/>
      <c r="F1079" s="36"/>
      <c r="G1079" s="26"/>
    </row>
    <row r="1080" spans="1:7" ht="18.75" customHeight="1">
      <c r="A1080" s="1" t="s">
        <v>493</v>
      </c>
      <c r="B1080" s="8"/>
      <c r="C1080" s="8"/>
      <c r="D1080" s="8"/>
      <c r="E1080" s="36"/>
      <c r="F1080" s="36"/>
      <c r="G1080" s="26"/>
    </row>
    <row r="1081" spans="1:7" ht="18.75" customHeight="1">
      <c r="A1081" s="1" t="s">
        <v>703</v>
      </c>
      <c r="B1081" s="8"/>
      <c r="C1081" s="8"/>
      <c r="D1081" s="8"/>
      <c r="E1081" s="36"/>
      <c r="F1081" s="36"/>
      <c r="G1081" s="26"/>
    </row>
    <row r="1082" spans="1:7" ht="18.75" customHeight="1">
      <c r="A1082" s="1" t="s">
        <v>507</v>
      </c>
      <c r="B1082" s="8"/>
      <c r="C1082" s="8"/>
      <c r="D1082" s="8"/>
      <c r="E1082" s="36"/>
      <c r="F1082" s="36"/>
      <c r="G1082" s="26"/>
    </row>
    <row r="1083" spans="1:7" ht="18.75" customHeight="1">
      <c r="A1083" s="1" t="s">
        <v>704</v>
      </c>
      <c r="B1083" s="8"/>
      <c r="C1083" s="8">
        <v>41</v>
      </c>
      <c r="D1083" s="8">
        <v>47</v>
      </c>
      <c r="E1083" s="36">
        <v>29</v>
      </c>
      <c r="F1083" s="36">
        <f>SUM(E1083/D1083)*100</f>
        <v>61.702127659574465</v>
      </c>
      <c r="G1083" s="26" t="s">
        <v>1022</v>
      </c>
    </row>
    <row r="1084" spans="1:7" ht="18.75" customHeight="1">
      <c r="A1084" s="1" t="s">
        <v>705</v>
      </c>
      <c r="B1084" s="8">
        <f>SUM(B1085:B1089)</f>
        <v>10</v>
      </c>
      <c r="C1084" s="8">
        <f>SUM(C1085:C1089)</f>
        <v>0</v>
      </c>
      <c r="D1084" s="8">
        <f>SUM(D1085:D1089)</f>
        <v>0</v>
      </c>
      <c r="E1084" s="36">
        <f>SUM(E1085:E1089)</f>
        <v>0</v>
      </c>
      <c r="F1084" s="36"/>
      <c r="G1084" s="26">
        <f>SUM((E1084-B1084)/B1084)</f>
        <v>-1</v>
      </c>
    </row>
    <row r="1085" spans="1:7" ht="18.75" customHeight="1">
      <c r="A1085" s="1" t="s">
        <v>955</v>
      </c>
      <c r="B1085" s="11"/>
      <c r="C1085" s="11"/>
      <c r="D1085" s="8"/>
      <c r="E1085" s="36"/>
      <c r="F1085" s="36"/>
      <c r="G1085" s="26"/>
    </row>
    <row r="1086" spans="1:7" ht="18.75" customHeight="1">
      <c r="A1086" s="1" t="s">
        <v>956</v>
      </c>
      <c r="B1086" s="11"/>
      <c r="C1086" s="11"/>
      <c r="D1086" s="8"/>
      <c r="E1086" s="36"/>
      <c r="F1086" s="36"/>
      <c r="G1086" s="26"/>
    </row>
    <row r="1087" spans="1:7" ht="18.75" customHeight="1">
      <c r="A1087" s="1" t="s">
        <v>706</v>
      </c>
      <c r="B1087" s="11"/>
      <c r="C1087" s="11"/>
      <c r="D1087" s="8"/>
      <c r="E1087" s="36"/>
      <c r="F1087" s="36"/>
      <c r="G1087" s="26"/>
    </row>
    <row r="1088" spans="1:7" ht="18.75" customHeight="1">
      <c r="A1088" s="1" t="s">
        <v>707</v>
      </c>
      <c r="B1088" s="11"/>
      <c r="C1088" s="11"/>
      <c r="D1088" s="8"/>
      <c r="E1088" s="36"/>
      <c r="F1088" s="36"/>
      <c r="G1088" s="26"/>
    </row>
    <row r="1089" spans="1:7" ht="18.75" customHeight="1">
      <c r="A1089" s="1" t="s">
        <v>708</v>
      </c>
      <c r="B1089" s="11">
        <v>10</v>
      </c>
      <c r="C1089" s="11"/>
      <c r="D1089" s="8"/>
      <c r="E1089" s="36"/>
      <c r="F1089" s="36"/>
      <c r="G1089" s="26">
        <f>SUM((E1089-B1089)/B1089)</f>
        <v>-1</v>
      </c>
    </row>
    <row r="1090" spans="1:7" ht="18.75" customHeight="1">
      <c r="A1090" s="1" t="s">
        <v>709</v>
      </c>
      <c r="B1090" s="11"/>
      <c r="C1090" s="11"/>
      <c r="D1090" s="8"/>
      <c r="E1090" s="36">
        <v>22</v>
      </c>
      <c r="F1090" s="36"/>
      <c r="G1090" s="26" t="s">
        <v>1022</v>
      </c>
    </row>
    <row r="1091" spans="1:7" ht="18.75" customHeight="1">
      <c r="A1091" s="1" t="s">
        <v>710</v>
      </c>
      <c r="B1091" s="8">
        <f>SUM(B1092:B1100)</f>
        <v>0</v>
      </c>
      <c r="C1091" s="8">
        <f>SUM(C1092:C1100)</f>
        <v>0</v>
      </c>
      <c r="D1091" s="8">
        <f>SUM(D1092:D1100)</f>
        <v>0</v>
      </c>
      <c r="E1091" s="36">
        <f>SUM(E1092:E1100)</f>
        <v>0</v>
      </c>
      <c r="F1091" s="36"/>
      <c r="G1091" s="26"/>
    </row>
    <row r="1092" spans="1:7" ht="18.75" customHeight="1">
      <c r="A1092" s="1" t="s">
        <v>711</v>
      </c>
      <c r="B1092" s="8"/>
      <c r="C1092" s="8"/>
      <c r="D1092" s="8"/>
      <c r="E1092" s="36"/>
      <c r="F1092" s="36"/>
      <c r="G1092" s="26"/>
    </row>
    <row r="1093" spans="1:7" ht="18.75" customHeight="1">
      <c r="A1093" s="1" t="s">
        <v>712</v>
      </c>
      <c r="B1093" s="8"/>
      <c r="C1093" s="8"/>
      <c r="D1093" s="8"/>
      <c r="E1093" s="36"/>
      <c r="F1093" s="36"/>
      <c r="G1093" s="26"/>
    </row>
    <row r="1094" spans="1:7" ht="18.75" customHeight="1">
      <c r="A1094" s="1" t="s">
        <v>713</v>
      </c>
      <c r="B1094" s="8"/>
      <c r="C1094" s="8"/>
      <c r="D1094" s="8"/>
      <c r="E1094" s="36"/>
      <c r="F1094" s="36"/>
      <c r="G1094" s="26"/>
    </row>
    <row r="1095" spans="1:7" ht="18.75" customHeight="1">
      <c r="A1095" s="1" t="s">
        <v>714</v>
      </c>
      <c r="B1095" s="8"/>
      <c r="C1095" s="8"/>
      <c r="D1095" s="8"/>
      <c r="E1095" s="36"/>
      <c r="F1095" s="36"/>
      <c r="G1095" s="26"/>
    </row>
    <row r="1096" spans="1:7" ht="18.75" customHeight="1">
      <c r="A1096" s="1" t="s">
        <v>715</v>
      </c>
      <c r="B1096" s="8"/>
      <c r="C1096" s="8"/>
      <c r="D1096" s="8"/>
      <c r="E1096" s="36"/>
      <c r="F1096" s="36"/>
      <c r="G1096" s="26"/>
    </row>
    <row r="1097" spans="1:7" ht="18.75" customHeight="1">
      <c r="A1097" s="1" t="s">
        <v>506</v>
      </c>
      <c r="B1097" s="8"/>
      <c r="C1097" s="8"/>
      <c r="D1097" s="8"/>
      <c r="E1097" s="36"/>
      <c r="F1097" s="36"/>
      <c r="G1097" s="26"/>
    </row>
    <row r="1098" spans="1:7" ht="18.75" customHeight="1">
      <c r="A1098" s="1" t="s">
        <v>716</v>
      </c>
      <c r="B1098" s="8"/>
      <c r="C1098" s="8"/>
      <c r="D1098" s="8"/>
      <c r="E1098" s="36"/>
      <c r="F1098" s="36"/>
      <c r="G1098" s="26"/>
    </row>
    <row r="1099" spans="1:7" ht="18.75" customHeight="1">
      <c r="A1099" s="1" t="s">
        <v>717</v>
      </c>
      <c r="B1099" s="8"/>
      <c r="C1099" s="8"/>
      <c r="D1099" s="8"/>
      <c r="E1099" s="36"/>
      <c r="F1099" s="36"/>
      <c r="G1099" s="26"/>
    </row>
    <row r="1100" spans="1:7" ht="18.75" customHeight="1">
      <c r="A1100" s="1" t="s">
        <v>718</v>
      </c>
      <c r="B1100" s="8"/>
      <c r="C1100" s="8"/>
      <c r="D1100" s="8"/>
      <c r="E1100" s="36"/>
      <c r="F1100" s="36"/>
      <c r="G1100" s="26"/>
    </row>
    <row r="1101" spans="1:7" ht="18.75" customHeight="1">
      <c r="A1101" s="1" t="s">
        <v>957</v>
      </c>
      <c r="B1101" s="8">
        <f>B1102+B1121+B1140+B1149+B1164</f>
        <v>1954</v>
      </c>
      <c r="C1101" s="8">
        <f>C1102+C1121+C1140+C1149+C1164</f>
        <v>1602</v>
      </c>
      <c r="D1101" s="8">
        <f>D1102+D1121+D1140+D1149+D1164</f>
        <v>2103</v>
      </c>
      <c r="E1101" s="36">
        <f>E1102+E1121+E1140+E1149+E1164</f>
        <v>1841</v>
      </c>
      <c r="F1101" s="36">
        <f>SUM(E1101/D1101)*100</f>
        <v>87.541607227769859</v>
      </c>
      <c r="G1101" s="26">
        <f>SUM((E1101-B1101)/B1101)</f>
        <v>-5.783009211873081E-2</v>
      </c>
    </row>
    <row r="1102" spans="1:7" ht="18.75" customHeight="1">
      <c r="A1102" s="1" t="s">
        <v>958</v>
      </c>
      <c r="B1102" s="8">
        <f>SUM(B1103:B1120)</f>
        <v>1903</v>
      </c>
      <c r="C1102" s="8">
        <f>SUM(C1103:C1120)</f>
        <v>1458</v>
      </c>
      <c r="D1102" s="8">
        <f>SUM(D1103:D1120)</f>
        <v>1959</v>
      </c>
      <c r="E1102" s="36">
        <f>SUM(E1103:E1120)</f>
        <v>1438</v>
      </c>
      <c r="F1102" s="36">
        <f>SUM(E1102/D1102)*100</f>
        <v>73.404798366513518</v>
      </c>
      <c r="G1102" s="26">
        <f>SUM((E1102-B1102)/B1102)</f>
        <v>-0.2443510246978455</v>
      </c>
    </row>
    <row r="1103" spans="1:7" ht="18.75" customHeight="1">
      <c r="A1103" s="1" t="s">
        <v>491</v>
      </c>
      <c r="B1103" s="8">
        <v>1858</v>
      </c>
      <c r="C1103" s="8">
        <v>458</v>
      </c>
      <c r="D1103" s="8">
        <v>959</v>
      </c>
      <c r="E1103" s="36">
        <v>625</v>
      </c>
      <c r="F1103" s="36">
        <f>SUM(E1103/D1103)*100</f>
        <v>65.172054223149118</v>
      </c>
      <c r="G1103" s="26">
        <f>SUM((E1103-B1103)/B1103)</f>
        <v>-0.66361679224973091</v>
      </c>
    </row>
    <row r="1104" spans="1:7" ht="18.75" customHeight="1">
      <c r="A1104" s="1" t="s">
        <v>492</v>
      </c>
      <c r="B1104" s="8"/>
      <c r="C1104" s="8"/>
      <c r="D1104" s="8"/>
      <c r="E1104" s="36"/>
      <c r="F1104" s="36"/>
      <c r="G1104" s="26"/>
    </row>
    <row r="1105" spans="1:7" ht="18.75" customHeight="1">
      <c r="A1105" s="1" t="s">
        <v>493</v>
      </c>
      <c r="B1105" s="8"/>
      <c r="C1105" s="8"/>
      <c r="D1105" s="8"/>
      <c r="E1105" s="36"/>
      <c r="F1105" s="36"/>
      <c r="G1105" s="26"/>
    </row>
    <row r="1106" spans="1:7" ht="18.75" customHeight="1">
      <c r="A1106" s="1" t="s">
        <v>959</v>
      </c>
      <c r="B1106" s="8"/>
      <c r="C1106" s="8"/>
      <c r="D1106" s="8"/>
      <c r="E1106" s="36"/>
      <c r="F1106" s="36"/>
      <c r="G1106" s="26"/>
    </row>
    <row r="1107" spans="1:7" ht="18.75" customHeight="1">
      <c r="A1107" s="1" t="s">
        <v>719</v>
      </c>
      <c r="B1107" s="8"/>
      <c r="C1107" s="8"/>
      <c r="D1107" s="8"/>
      <c r="E1107" s="36">
        <v>437</v>
      </c>
      <c r="F1107" s="36"/>
      <c r="G1107" s="26" t="s">
        <v>1022</v>
      </c>
    </row>
    <row r="1108" spans="1:7" ht="18.75" customHeight="1">
      <c r="A1108" s="1" t="s">
        <v>720</v>
      </c>
      <c r="B1108" s="8"/>
      <c r="C1108" s="8"/>
      <c r="D1108" s="8"/>
      <c r="E1108" s="36"/>
      <c r="F1108" s="36"/>
      <c r="G1108" s="26"/>
    </row>
    <row r="1109" spans="1:7" ht="18.75" customHeight="1">
      <c r="A1109" s="1" t="s">
        <v>960</v>
      </c>
      <c r="B1109" s="8"/>
      <c r="C1109" s="8"/>
      <c r="D1109" s="8"/>
      <c r="E1109" s="36"/>
      <c r="F1109" s="36"/>
      <c r="G1109" s="26"/>
    </row>
    <row r="1110" spans="1:7" ht="18.75" customHeight="1">
      <c r="A1110" s="1" t="s">
        <v>961</v>
      </c>
      <c r="B1110" s="8"/>
      <c r="C1110" s="8"/>
      <c r="D1110" s="8"/>
      <c r="E1110" s="36"/>
      <c r="F1110" s="36"/>
      <c r="G1110" s="26"/>
    </row>
    <row r="1111" spans="1:7" ht="18.75" customHeight="1">
      <c r="A1111" s="1" t="s">
        <v>962</v>
      </c>
      <c r="B1111" s="8"/>
      <c r="C1111" s="8"/>
      <c r="D1111" s="8"/>
      <c r="E1111" s="36"/>
      <c r="F1111" s="36"/>
      <c r="G1111" s="26"/>
    </row>
    <row r="1112" spans="1:7" ht="18.75" customHeight="1">
      <c r="A1112" s="1" t="s">
        <v>721</v>
      </c>
      <c r="B1112" s="8">
        <v>45</v>
      </c>
      <c r="C1112" s="8"/>
      <c r="D1112" s="8"/>
      <c r="E1112" s="36">
        <v>80</v>
      </c>
      <c r="F1112" s="36"/>
      <c r="G1112" s="26">
        <f>SUM((E1112-B1112)/B1112)</f>
        <v>0.77777777777777779</v>
      </c>
    </row>
    <row r="1113" spans="1:7" ht="18.75" customHeight="1">
      <c r="A1113" s="1" t="s">
        <v>722</v>
      </c>
      <c r="B1113" s="8"/>
      <c r="C1113" s="8"/>
      <c r="D1113" s="8"/>
      <c r="E1113" s="36"/>
      <c r="F1113" s="36"/>
      <c r="G1113" s="26"/>
    </row>
    <row r="1114" spans="1:7" ht="18.75" customHeight="1">
      <c r="A1114" s="1" t="s">
        <v>963</v>
      </c>
      <c r="B1114" s="8"/>
      <c r="C1114" s="8"/>
      <c r="D1114" s="8"/>
      <c r="E1114" s="36"/>
      <c r="F1114" s="36"/>
      <c r="G1114" s="26"/>
    </row>
    <row r="1115" spans="1:7" ht="18.75" customHeight="1">
      <c r="A1115" s="1" t="s">
        <v>723</v>
      </c>
      <c r="B1115" s="8"/>
      <c r="C1115" s="8"/>
      <c r="D1115" s="8"/>
      <c r="E1115" s="36"/>
      <c r="F1115" s="36"/>
      <c r="G1115" s="26"/>
    </row>
    <row r="1116" spans="1:7" ht="18.75" customHeight="1">
      <c r="A1116" s="1" t="s">
        <v>724</v>
      </c>
      <c r="B1116" s="8"/>
      <c r="C1116" s="8"/>
      <c r="D1116" s="8"/>
      <c r="E1116" s="36"/>
      <c r="F1116" s="36"/>
      <c r="G1116" s="26"/>
    </row>
    <row r="1117" spans="1:7" ht="18.75" customHeight="1">
      <c r="A1117" s="1" t="s">
        <v>725</v>
      </c>
      <c r="B1117" s="8"/>
      <c r="C1117" s="8"/>
      <c r="D1117" s="8"/>
      <c r="E1117" s="36"/>
      <c r="F1117" s="36"/>
      <c r="G1117" s="26"/>
    </row>
    <row r="1118" spans="1:7" ht="18.75" customHeight="1">
      <c r="A1118" s="1" t="s">
        <v>726</v>
      </c>
      <c r="B1118" s="8"/>
      <c r="C1118" s="8"/>
      <c r="D1118" s="8"/>
      <c r="E1118" s="36"/>
      <c r="F1118" s="36"/>
      <c r="G1118" s="26"/>
    </row>
    <row r="1119" spans="1:7" ht="18.75" customHeight="1">
      <c r="A1119" s="1" t="s">
        <v>507</v>
      </c>
      <c r="B1119" s="8"/>
      <c r="C1119" s="8"/>
      <c r="D1119" s="8"/>
      <c r="E1119" s="36"/>
      <c r="F1119" s="36"/>
      <c r="G1119" s="26"/>
    </row>
    <row r="1120" spans="1:7" ht="18.75" customHeight="1">
      <c r="A1120" s="1" t="s">
        <v>964</v>
      </c>
      <c r="B1120" s="8"/>
      <c r="C1120" s="8">
        <v>1000</v>
      </c>
      <c r="D1120" s="8">
        <v>1000</v>
      </c>
      <c r="E1120" s="36">
        <v>296</v>
      </c>
      <c r="F1120" s="36">
        <f>SUM(E1120/D1120)*100</f>
        <v>29.599999999999998</v>
      </c>
      <c r="G1120" s="26" t="s">
        <v>1022</v>
      </c>
    </row>
    <row r="1121" spans="1:7" ht="18.75" customHeight="1">
      <c r="A1121" s="1" t="s">
        <v>727</v>
      </c>
      <c r="B1121" s="11"/>
      <c r="C1121" s="11"/>
      <c r="D1121" s="8">
        <f>SUM(D1122:D1139)</f>
        <v>0</v>
      </c>
      <c r="E1121" s="36">
        <f>SUM(E1122:E1139)</f>
        <v>0</v>
      </c>
      <c r="F1121" s="36"/>
      <c r="G1121" s="26"/>
    </row>
    <row r="1122" spans="1:7" ht="18.75" customHeight="1">
      <c r="A1122" s="1" t="s">
        <v>491</v>
      </c>
      <c r="B1122" s="8">
        <v>0</v>
      </c>
      <c r="C1122" s="8">
        <v>0</v>
      </c>
      <c r="D1122" s="8"/>
      <c r="E1122" s="36"/>
      <c r="F1122" s="36"/>
      <c r="G1122" s="26"/>
    </row>
    <row r="1123" spans="1:7" ht="18.75" customHeight="1">
      <c r="A1123" s="1" t="s">
        <v>492</v>
      </c>
      <c r="B1123" s="8"/>
      <c r="C1123" s="8"/>
      <c r="D1123" s="8"/>
      <c r="E1123" s="36"/>
      <c r="F1123" s="36"/>
      <c r="G1123" s="26"/>
    </row>
    <row r="1124" spans="1:7" ht="18.75" customHeight="1">
      <c r="A1124" s="1" t="s">
        <v>493</v>
      </c>
      <c r="B1124" s="8"/>
      <c r="C1124" s="8"/>
      <c r="D1124" s="8"/>
      <c r="E1124" s="36"/>
      <c r="F1124" s="36"/>
      <c r="G1124" s="26"/>
    </row>
    <row r="1125" spans="1:7" ht="18.75" customHeight="1">
      <c r="A1125" s="1" t="s">
        <v>728</v>
      </c>
      <c r="B1125" s="8"/>
      <c r="C1125" s="8"/>
      <c r="D1125" s="8"/>
      <c r="E1125" s="36"/>
      <c r="F1125" s="36"/>
      <c r="G1125" s="26"/>
    </row>
    <row r="1126" spans="1:7" ht="18.75" customHeight="1">
      <c r="A1126" s="1" t="s">
        <v>729</v>
      </c>
      <c r="B1126" s="8"/>
      <c r="C1126" s="8"/>
      <c r="D1126" s="8"/>
      <c r="E1126" s="36"/>
      <c r="F1126" s="36"/>
      <c r="G1126" s="26"/>
    </row>
    <row r="1127" spans="1:7" ht="18.75" customHeight="1">
      <c r="A1127" s="1" t="s">
        <v>730</v>
      </c>
      <c r="B1127" s="8"/>
      <c r="C1127" s="8"/>
      <c r="D1127" s="8"/>
      <c r="E1127" s="36"/>
      <c r="F1127" s="36"/>
      <c r="G1127" s="26"/>
    </row>
    <row r="1128" spans="1:7" ht="18.75" customHeight="1">
      <c r="A1128" s="1" t="s">
        <v>731</v>
      </c>
      <c r="B1128" s="8"/>
      <c r="C1128" s="8"/>
      <c r="D1128" s="8"/>
      <c r="E1128" s="36"/>
      <c r="F1128" s="36"/>
      <c r="G1128" s="26"/>
    </row>
    <row r="1129" spans="1:7" ht="18.75" customHeight="1">
      <c r="A1129" s="1" t="s">
        <v>732</v>
      </c>
      <c r="B1129" s="8"/>
      <c r="C1129" s="8"/>
      <c r="D1129" s="8"/>
      <c r="E1129" s="36"/>
      <c r="F1129" s="36"/>
      <c r="G1129" s="26"/>
    </row>
    <row r="1130" spans="1:7" ht="18.75" customHeight="1">
      <c r="A1130" s="1" t="s">
        <v>733</v>
      </c>
      <c r="B1130" s="8"/>
      <c r="C1130" s="8"/>
      <c r="D1130" s="8"/>
      <c r="E1130" s="36"/>
      <c r="F1130" s="36"/>
      <c r="G1130" s="26"/>
    </row>
    <row r="1131" spans="1:7" ht="18.75" customHeight="1">
      <c r="A1131" s="1" t="s">
        <v>734</v>
      </c>
      <c r="B1131" s="8"/>
      <c r="C1131" s="8"/>
      <c r="D1131" s="8"/>
      <c r="E1131" s="36"/>
      <c r="F1131" s="36"/>
      <c r="G1131" s="26"/>
    </row>
    <row r="1132" spans="1:7" ht="18.75" customHeight="1">
      <c r="A1132" s="1" t="s">
        <v>735</v>
      </c>
      <c r="B1132" s="8"/>
      <c r="C1132" s="8"/>
      <c r="D1132" s="8"/>
      <c r="E1132" s="36"/>
      <c r="F1132" s="36"/>
      <c r="G1132" s="26"/>
    </row>
    <row r="1133" spans="1:7" ht="18.75" customHeight="1">
      <c r="A1133" s="1" t="s">
        <v>736</v>
      </c>
      <c r="B1133" s="8"/>
      <c r="C1133" s="8"/>
      <c r="D1133" s="8"/>
      <c r="E1133" s="36"/>
      <c r="F1133" s="36"/>
      <c r="G1133" s="26"/>
    </row>
    <row r="1134" spans="1:7" ht="18.75" customHeight="1">
      <c r="A1134" s="1" t="s">
        <v>737</v>
      </c>
      <c r="B1134" s="8"/>
      <c r="C1134" s="8"/>
      <c r="D1134" s="8"/>
      <c r="E1134" s="36"/>
      <c r="F1134" s="36"/>
      <c r="G1134" s="26"/>
    </row>
    <row r="1135" spans="1:7" ht="18.75" customHeight="1">
      <c r="A1135" s="1" t="s">
        <v>738</v>
      </c>
      <c r="B1135" s="8"/>
      <c r="C1135" s="8"/>
      <c r="D1135" s="8"/>
      <c r="E1135" s="36"/>
      <c r="F1135" s="36"/>
      <c r="G1135" s="26"/>
    </row>
    <row r="1136" spans="1:7" ht="18.75" customHeight="1">
      <c r="A1136" s="1" t="s">
        <v>739</v>
      </c>
      <c r="B1136" s="8"/>
      <c r="C1136" s="8"/>
      <c r="D1136" s="8"/>
      <c r="E1136" s="36"/>
      <c r="F1136" s="36"/>
      <c r="G1136" s="26"/>
    </row>
    <row r="1137" spans="1:7" ht="18.75" customHeight="1">
      <c r="A1137" s="1" t="s">
        <v>740</v>
      </c>
      <c r="B1137" s="8"/>
      <c r="C1137" s="8"/>
      <c r="D1137" s="8"/>
      <c r="E1137" s="36"/>
      <c r="F1137" s="36"/>
      <c r="G1137" s="26"/>
    </row>
    <row r="1138" spans="1:7" ht="18.75" customHeight="1">
      <c r="A1138" s="1" t="s">
        <v>507</v>
      </c>
      <c r="B1138" s="8"/>
      <c r="C1138" s="8"/>
      <c r="D1138" s="8"/>
      <c r="E1138" s="36"/>
      <c r="F1138" s="36"/>
      <c r="G1138" s="26"/>
    </row>
    <row r="1139" spans="1:7" ht="18.75" customHeight="1">
      <c r="A1139" s="1" t="s">
        <v>741</v>
      </c>
      <c r="B1139" s="8"/>
      <c r="C1139" s="8"/>
      <c r="D1139" s="8"/>
      <c r="E1139" s="36"/>
      <c r="F1139" s="36"/>
      <c r="G1139" s="26"/>
    </row>
    <row r="1140" spans="1:7" ht="18.75" customHeight="1">
      <c r="A1140" s="1" t="s">
        <v>742</v>
      </c>
      <c r="B1140" s="8">
        <v>0</v>
      </c>
      <c r="C1140" s="8">
        <v>0</v>
      </c>
      <c r="D1140" s="8">
        <f>SUM(D1141:D1148)</f>
        <v>0</v>
      </c>
      <c r="E1140" s="36">
        <f>SUM(E1141:E1148)</f>
        <v>44</v>
      </c>
      <c r="F1140" s="36"/>
      <c r="G1140" s="26" t="s">
        <v>1022</v>
      </c>
    </row>
    <row r="1141" spans="1:7" ht="18.75" customHeight="1">
      <c r="A1141" s="1" t="s">
        <v>491</v>
      </c>
      <c r="B1141" s="8"/>
      <c r="C1141" s="8"/>
      <c r="D1141" s="8"/>
      <c r="E1141" s="36"/>
      <c r="F1141" s="36"/>
      <c r="G1141" s="26"/>
    </row>
    <row r="1142" spans="1:7" ht="18.75" customHeight="1">
      <c r="A1142" s="1" t="s">
        <v>492</v>
      </c>
      <c r="B1142" s="8"/>
      <c r="C1142" s="8"/>
      <c r="D1142" s="8"/>
      <c r="E1142" s="36"/>
      <c r="F1142" s="36"/>
      <c r="G1142" s="26"/>
    </row>
    <row r="1143" spans="1:7" ht="18.75" customHeight="1">
      <c r="A1143" s="1" t="s">
        <v>493</v>
      </c>
      <c r="B1143" s="8"/>
      <c r="C1143" s="8"/>
      <c r="D1143" s="8"/>
      <c r="E1143" s="36"/>
      <c r="F1143" s="36"/>
      <c r="G1143" s="26"/>
    </row>
    <row r="1144" spans="1:7" ht="18.75" customHeight="1">
      <c r="A1144" s="1" t="s">
        <v>743</v>
      </c>
      <c r="B1144" s="8"/>
      <c r="C1144" s="8"/>
      <c r="D1144" s="8"/>
      <c r="E1144" s="36">
        <v>44</v>
      </c>
      <c r="F1144" s="36"/>
      <c r="G1144" s="26" t="s">
        <v>1023</v>
      </c>
    </row>
    <row r="1145" spans="1:7" ht="18.75" customHeight="1">
      <c r="A1145" s="1" t="s">
        <v>744</v>
      </c>
      <c r="B1145" s="8"/>
      <c r="C1145" s="8"/>
      <c r="D1145" s="8"/>
      <c r="E1145" s="36"/>
      <c r="F1145" s="36"/>
      <c r="G1145" s="26"/>
    </row>
    <row r="1146" spans="1:7" ht="18.75" customHeight="1">
      <c r="A1146" s="1" t="s">
        <v>745</v>
      </c>
      <c r="B1146" s="8"/>
      <c r="C1146" s="8"/>
      <c r="D1146" s="8"/>
      <c r="E1146" s="36"/>
      <c r="F1146" s="36"/>
      <c r="G1146" s="26"/>
    </row>
    <row r="1147" spans="1:7" ht="18.75" customHeight="1">
      <c r="A1147" s="1" t="s">
        <v>507</v>
      </c>
      <c r="B1147" s="8"/>
      <c r="C1147" s="8"/>
      <c r="D1147" s="8"/>
      <c r="E1147" s="36"/>
      <c r="F1147" s="36"/>
      <c r="G1147" s="26"/>
    </row>
    <row r="1148" spans="1:7" ht="18.75" customHeight="1">
      <c r="A1148" s="1" t="s">
        <v>746</v>
      </c>
      <c r="B1148" s="8"/>
      <c r="C1148" s="8"/>
      <c r="D1148" s="8"/>
      <c r="E1148" s="36"/>
      <c r="F1148" s="36"/>
      <c r="G1148" s="26"/>
    </row>
    <row r="1149" spans="1:7" ht="18.75" customHeight="1">
      <c r="A1149" s="1" t="s">
        <v>747</v>
      </c>
      <c r="B1149" s="8">
        <f>SUM(B1150:B1163)</f>
        <v>19</v>
      </c>
      <c r="C1149" s="8">
        <f>SUM(C1150:C1163)</f>
        <v>144</v>
      </c>
      <c r="D1149" s="8">
        <f>SUM(D1150:D1163)</f>
        <v>144</v>
      </c>
      <c r="E1149" s="36">
        <f>SUM(E1150:E1163)</f>
        <v>359</v>
      </c>
      <c r="F1149" s="36">
        <f>SUM(E1149/D1149)*100</f>
        <v>249.30555555555554</v>
      </c>
      <c r="G1149" s="26">
        <f>SUM((E1149-B1149)/B1149)</f>
        <v>17.894736842105264</v>
      </c>
    </row>
    <row r="1150" spans="1:7" ht="18.75" customHeight="1">
      <c r="A1150" s="1" t="s">
        <v>491</v>
      </c>
      <c r="B1150" s="8"/>
      <c r="C1150" s="8"/>
      <c r="D1150" s="8"/>
      <c r="E1150" s="36"/>
      <c r="F1150" s="36"/>
      <c r="G1150" s="26"/>
    </row>
    <row r="1151" spans="1:7" ht="18.75" customHeight="1">
      <c r="A1151" s="1" t="s">
        <v>492</v>
      </c>
      <c r="B1151" s="8"/>
      <c r="C1151" s="8"/>
      <c r="D1151" s="8"/>
      <c r="E1151" s="36"/>
      <c r="F1151" s="36"/>
      <c r="G1151" s="26"/>
    </row>
    <row r="1152" spans="1:7" ht="18.75" customHeight="1">
      <c r="A1152" s="1" t="s">
        <v>493</v>
      </c>
      <c r="B1152" s="8"/>
      <c r="C1152" s="8"/>
      <c r="D1152" s="8"/>
      <c r="E1152" s="36"/>
      <c r="F1152" s="36"/>
      <c r="G1152" s="26"/>
    </row>
    <row r="1153" spans="1:7" ht="18.75" customHeight="1">
      <c r="A1153" s="1" t="s">
        <v>748</v>
      </c>
      <c r="B1153" s="8">
        <v>19</v>
      </c>
      <c r="C1153" s="8"/>
      <c r="D1153" s="8"/>
      <c r="E1153" s="36"/>
      <c r="F1153" s="36"/>
      <c r="G1153" s="26">
        <f>SUM((E1153-B1153)/B1153)</f>
        <v>-1</v>
      </c>
    </row>
    <row r="1154" spans="1:7" ht="18.75" customHeight="1">
      <c r="A1154" s="1" t="s">
        <v>749</v>
      </c>
      <c r="B1154" s="8"/>
      <c r="C1154" s="8"/>
      <c r="D1154" s="8"/>
      <c r="E1154" s="36"/>
      <c r="F1154" s="36"/>
      <c r="G1154" s="26"/>
    </row>
    <row r="1155" spans="1:7" ht="18.75" customHeight="1">
      <c r="A1155" s="1" t="s">
        <v>750</v>
      </c>
      <c r="B1155" s="8"/>
      <c r="C1155" s="8"/>
      <c r="D1155" s="8"/>
      <c r="E1155" s="36"/>
      <c r="F1155" s="36"/>
      <c r="G1155" s="26"/>
    </row>
    <row r="1156" spans="1:7" ht="18.75" customHeight="1">
      <c r="A1156" s="1" t="s">
        <v>751</v>
      </c>
      <c r="B1156" s="8"/>
      <c r="C1156" s="8"/>
      <c r="D1156" s="8"/>
      <c r="E1156" s="36"/>
      <c r="F1156" s="36"/>
      <c r="G1156" s="26"/>
    </row>
    <row r="1157" spans="1:7" ht="18.75" customHeight="1">
      <c r="A1157" s="1" t="s">
        <v>752</v>
      </c>
      <c r="B1157" s="8"/>
      <c r="C1157" s="8"/>
      <c r="D1157" s="8"/>
      <c r="E1157" s="36"/>
      <c r="F1157" s="36"/>
      <c r="G1157" s="26"/>
    </row>
    <row r="1158" spans="1:7" ht="18.75" customHeight="1">
      <c r="A1158" s="1" t="s">
        <v>753</v>
      </c>
      <c r="B1158" s="8"/>
      <c r="C1158" s="8"/>
      <c r="D1158" s="8"/>
      <c r="E1158" s="36">
        <v>10</v>
      </c>
      <c r="F1158" s="36"/>
      <c r="G1158" s="26" t="s">
        <v>1022</v>
      </c>
    </row>
    <row r="1159" spans="1:7" ht="18.75" customHeight="1">
      <c r="A1159" s="1" t="s">
        <v>754</v>
      </c>
      <c r="B1159" s="8"/>
      <c r="C1159" s="8"/>
      <c r="D1159" s="8"/>
      <c r="E1159" s="36"/>
      <c r="F1159" s="36"/>
      <c r="G1159" s="26"/>
    </row>
    <row r="1160" spans="1:7" ht="18.75" customHeight="1">
      <c r="A1160" s="1" t="s">
        <v>755</v>
      </c>
      <c r="B1160" s="8"/>
      <c r="C1160" s="8"/>
      <c r="D1160" s="8"/>
      <c r="E1160" s="36"/>
      <c r="F1160" s="36"/>
      <c r="G1160" s="26"/>
    </row>
    <row r="1161" spans="1:7" ht="18.75" customHeight="1">
      <c r="A1161" s="1" t="s">
        <v>756</v>
      </c>
      <c r="B1161" s="8"/>
      <c r="C1161" s="8"/>
      <c r="D1161" s="8"/>
      <c r="E1161" s="36"/>
      <c r="F1161" s="36"/>
      <c r="G1161" s="26"/>
    </row>
    <row r="1162" spans="1:7" ht="18.75" customHeight="1">
      <c r="A1162" s="1" t="s">
        <v>757</v>
      </c>
      <c r="B1162" s="8"/>
      <c r="C1162" s="8"/>
      <c r="D1162" s="8"/>
      <c r="E1162" s="36"/>
      <c r="F1162" s="36"/>
      <c r="G1162" s="26"/>
    </row>
    <row r="1163" spans="1:7" ht="18.75" customHeight="1">
      <c r="A1163" s="1" t="s">
        <v>758</v>
      </c>
      <c r="B1163" s="8"/>
      <c r="C1163" s="8">
        <v>144</v>
      </c>
      <c r="D1163" s="8">
        <v>144</v>
      </c>
      <c r="E1163" s="36">
        <v>349</v>
      </c>
      <c r="F1163" s="36">
        <f t="shared" ref="F1163:F1185" si="8">SUM(E1163/D1163)*100</f>
        <v>242.36111111111111</v>
      </c>
      <c r="G1163" s="26" t="s">
        <v>1022</v>
      </c>
    </row>
    <row r="1164" spans="1:7" ht="18.75" customHeight="1">
      <c r="A1164" s="1" t="s">
        <v>965</v>
      </c>
      <c r="B1164" s="8">
        <v>32</v>
      </c>
      <c r="C1164" s="8"/>
      <c r="D1164" s="8"/>
      <c r="E1164" s="36"/>
      <c r="F1164" s="36"/>
      <c r="G1164" s="26">
        <f>SUM((E1164-B1164)/B1164)</f>
        <v>-1</v>
      </c>
    </row>
    <row r="1165" spans="1:7" ht="18.75" customHeight="1">
      <c r="A1165" s="1" t="s">
        <v>759</v>
      </c>
      <c r="B1165" s="8">
        <f>B1166+B1175+B1179</f>
        <v>2691</v>
      </c>
      <c r="C1165" s="8">
        <f>C1166+C1175+C1179</f>
        <v>6318</v>
      </c>
      <c r="D1165" s="8">
        <f>D1166+D1175+D1179</f>
        <v>15125</v>
      </c>
      <c r="E1165" s="36">
        <f>E1166+E1175+E1179</f>
        <v>2901</v>
      </c>
      <c r="F1165" s="36">
        <f t="shared" si="8"/>
        <v>19.180165289256198</v>
      </c>
      <c r="G1165" s="26">
        <f>SUM((E1165-B1165)/B1165)</f>
        <v>7.8037904124860641E-2</v>
      </c>
    </row>
    <row r="1166" spans="1:7" ht="18.75" customHeight="1">
      <c r="A1166" s="1" t="s">
        <v>760</v>
      </c>
      <c r="B1166" s="8">
        <f>SUM(B1167:B1174)</f>
        <v>2691</v>
      </c>
      <c r="C1166" s="8">
        <f>SUM(C1167:C1174)</f>
        <v>2830</v>
      </c>
      <c r="D1166" s="8">
        <f>SUM(D1167:D1174)</f>
        <v>11725</v>
      </c>
      <c r="E1166" s="36">
        <f>SUM(E1167:E1174)</f>
        <v>2207</v>
      </c>
      <c r="F1166" s="36">
        <f t="shared" si="8"/>
        <v>18.823027718550104</v>
      </c>
      <c r="G1166" s="26">
        <f>SUM((E1166-B1166)/B1166)</f>
        <v>-0.17985878855444073</v>
      </c>
    </row>
    <row r="1167" spans="1:7" ht="18.75" customHeight="1">
      <c r="A1167" s="1" t="s">
        <v>761</v>
      </c>
      <c r="B1167" s="8"/>
      <c r="C1167" s="8"/>
      <c r="D1167" s="8">
        <v>110</v>
      </c>
      <c r="E1167" s="36"/>
      <c r="F1167" s="36">
        <f t="shared" si="8"/>
        <v>0</v>
      </c>
      <c r="G1167" s="26"/>
    </row>
    <row r="1168" spans="1:7" ht="18.75" customHeight="1">
      <c r="A1168" s="1" t="s">
        <v>762</v>
      </c>
      <c r="B1168" s="8"/>
      <c r="C1168" s="8"/>
      <c r="D1168" s="8"/>
      <c r="E1168" s="36"/>
      <c r="F1168" s="36"/>
      <c r="G1168" s="26"/>
    </row>
    <row r="1169" spans="1:7" ht="18.75" customHeight="1">
      <c r="A1169" s="1" t="s">
        <v>763</v>
      </c>
      <c r="B1169" s="8"/>
      <c r="C1169" s="8"/>
      <c r="D1169" s="8"/>
      <c r="E1169" s="36"/>
      <c r="F1169" s="36"/>
      <c r="G1169" s="26"/>
    </row>
    <row r="1170" spans="1:7" ht="18.75" customHeight="1">
      <c r="A1170" s="1" t="s">
        <v>764</v>
      </c>
      <c r="B1170" s="8"/>
      <c r="C1170" s="8"/>
      <c r="D1170" s="8"/>
      <c r="E1170" s="36"/>
      <c r="F1170" s="36"/>
      <c r="G1170" s="26"/>
    </row>
    <row r="1171" spans="1:7" ht="18.75" customHeight="1">
      <c r="A1171" s="1" t="s">
        <v>765</v>
      </c>
      <c r="B1171" s="8">
        <v>2691</v>
      </c>
      <c r="C1171" s="8"/>
      <c r="D1171" s="8">
        <v>40</v>
      </c>
      <c r="E1171" s="36">
        <v>2207</v>
      </c>
      <c r="F1171" s="36">
        <f t="shared" si="8"/>
        <v>5517.5</v>
      </c>
      <c r="G1171" s="26">
        <f>SUM((E1171-B1171)/B1171)</f>
        <v>-0.17985878855444073</v>
      </c>
    </row>
    <row r="1172" spans="1:7" ht="18.75" customHeight="1">
      <c r="A1172" s="1" t="s">
        <v>766</v>
      </c>
      <c r="B1172" s="8"/>
      <c r="C1172" s="8">
        <v>1000</v>
      </c>
      <c r="D1172" s="8"/>
      <c r="E1172" s="36"/>
      <c r="F1172" s="36"/>
      <c r="G1172" s="26"/>
    </row>
    <row r="1173" spans="1:7" ht="18.75" customHeight="1">
      <c r="A1173" s="1" t="s">
        <v>767</v>
      </c>
      <c r="B1173" s="8"/>
      <c r="C1173" s="8"/>
      <c r="D1173" s="8"/>
      <c r="E1173" s="36"/>
      <c r="F1173" s="36"/>
      <c r="G1173" s="26"/>
    </row>
    <row r="1174" spans="1:7" ht="18.75" customHeight="1">
      <c r="A1174" s="1" t="s">
        <v>768</v>
      </c>
      <c r="B1174" s="8"/>
      <c r="C1174" s="8">
        <v>1830</v>
      </c>
      <c r="D1174" s="8">
        <v>11575</v>
      </c>
      <c r="E1174" s="36"/>
      <c r="F1174" s="36">
        <f t="shared" si="8"/>
        <v>0</v>
      </c>
      <c r="G1174" s="26"/>
    </row>
    <row r="1175" spans="1:7" ht="18.75" customHeight="1">
      <c r="A1175" s="1" t="s">
        <v>769</v>
      </c>
      <c r="B1175" s="8">
        <f>SUM(B1176:B1178)</f>
        <v>0</v>
      </c>
      <c r="C1175" s="8">
        <f>SUM(C1176:C1178)</f>
        <v>3488</v>
      </c>
      <c r="D1175" s="8">
        <f>SUM(D1176:D1178)</f>
        <v>3400</v>
      </c>
      <c r="E1175" s="36">
        <f>SUM(E1176:E1178)</f>
        <v>694</v>
      </c>
      <c r="F1175" s="36">
        <f t="shared" si="8"/>
        <v>20.411764705882355</v>
      </c>
      <c r="G1175" s="26" t="s">
        <v>1022</v>
      </c>
    </row>
    <row r="1176" spans="1:7" ht="18.75" customHeight="1">
      <c r="A1176" s="1" t="s">
        <v>770</v>
      </c>
      <c r="B1176" s="8"/>
      <c r="C1176" s="8">
        <v>3488</v>
      </c>
      <c r="D1176" s="8">
        <v>3400</v>
      </c>
      <c r="E1176" s="36">
        <v>694</v>
      </c>
      <c r="F1176" s="36">
        <f t="shared" si="8"/>
        <v>20.411764705882355</v>
      </c>
      <c r="G1176" s="26" t="s">
        <v>1022</v>
      </c>
    </row>
    <row r="1177" spans="1:7" ht="18.75" customHeight="1">
      <c r="A1177" s="1" t="s">
        <v>771</v>
      </c>
      <c r="B1177" s="8"/>
      <c r="C1177" s="8"/>
      <c r="D1177" s="8"/>
      <c r="E1177" s="36"/>
      <c r="F1177" s="36"/>
      <c r="G1177" s="26"/>
    </row>
    <row r="1178" spans="1:7" ht="18.75" customHeight="1">
      <c r="A1178" s="1" t="s">
        <v>772</v>
      </c>
      <c r="B1178" s="8"/>
      <c r="C1178" s="8"/>
      <c r="D1178" s="8"/>
      <c r="E1178" s="36"/>
      <c r="F1178" s="36"/>
      <c r="G1178" s="26"/>
    </row>
    <row r="1179" spans="1:7" ht="18.75" customHeight="1">
      <c r="A1179" s="1" t="s">
        <v>773</v>
      </c>
      <c r="B1179" s="8">
        <v>0</v>
      </c>
      <c r="C1179" s="8">
        <v>0</v>
      </c>
      <c r="D1179" s="8">
        <f>SUM(D1180:D1182)</f>
        <v>0</v>
      </c>
      <c r="E1179" s="36">
        <f>SUM(E1180:E1182)</f>
        <v>0</v>
      </c>
      <c r="F1179" s="36"/>
      <c r="G1179" s="26"/>
    </row>
    <row r="1180" spans="1:7" ht="18.75" customHeight="1">
      <c r="A1180" s="1" t="s">
        <v>774</v>
      </c>
      <c r="B1180" s="8"/>
      <c r="C1180" s="8"/>
      <c r="D1180" s="8"/>
      <c r="E1180" s="36"/>
      <c r="F1180" s="36"/>
      <c r="G1180" s="26"/>
    </row>
    <row r="1181" spans="1:7" ht="18.75" customHeight="1">
      <c r="A1181" s="1" t="s">
        <v>775</v>
      </c>
      <c r="B1181" s="8"/>
      <c r="C1181" s="8"/>
      <c r="D1181" s="8"/>
      <c r="E1181" s="36"/>
      <c r="F1181" s="36"/>
      <c r="G1181" s="26"/>
    </row>
    <row r="1182" spans="1:7" ht="18.75" customHeight="1">
      <c r="A1182" s="1" t="s">
        <v>776</v>
      </c>
      <c r="B1182" s="8"/>
      <c r="C1182" s="8"/>
      <c r="D1182" s="8"/>
      <c r="E1182" s="36"/>
      <c r="F1182" s="36"/>
      <c r="G1182" s="26"/>
    </row>
    <row r="1183" spans="1:7" ht="18.75" customHeight="1">
      <c r="A1183" s="1" t="s">
        <v>777</v>
      </c>
      <c r="B1183" s="8">
        <f>SUM(B1184+B1199+B1213+B1218+B1224)</f>
        <v>144</v>
      </c>
      <c r="C1183" s="8">
        <f>SUM(C1184+C1199+C1213+C1218+C1224)</f>
        <v>215</v>
      </c>
      <c r="D1183" s="8">
        <f>SUM(D1184+D1199+D1213+D1218+D1224)</f>
        <v>222</v>
      </c>
      <c r="E1183" s="36">
        <f>SUM(E1184+E1199+E1213+E1218+E1224)</f>
        <v>333</v>
      </c>
      <c r="F1183" s="36">
        <f t="shared" si="8"/>
        <v>150</v>
      </c>
      <c r="G1183" s="26">
        <f>SUM((E1183-B1183)/B1183)</f>
        <v>1.3125</v>
      </c>
    </row>
    <row r="1184" spans="1:7" ht="18.75" customHeight="1">
      <c r="A1184" s="1" t="s">
        <v>778</v>
      </c>
      <c r="B1184" s="8">
        <f>SUM(B1185:B1198)</f>
        <v>144</v>
      </c>
      <c r="C1184" s="8">
        <f>SUM(C1185:C1198)</f>
        <v>0</v>
      </c>
      <c r="D1184" s="8">
        <f>SUM(D1185:D1198)</f>
        <v>222</v>
      </c>
      <c r="E1184" s="36">
        <f>SUM(E1185:E1198)</f>
        <v>202</v>
      </c>
      <c r="F1184" s="36">
        <f t="shared" si="8"/>
        <v>90.990990990990994</v>
      </c>
      <c r="G1184" s="26">
        <f>SUM((E1184-B1184)/B1184)</f>
        <v>0.40277777777777779</v>
      </c>
    </row>
    <row r="1185" spans="1:7" ht="18.75" customHeight="1">
      <c r="A1185" s="1" t="s">
        <v>491</v>
      </c>
      <c r="B1185" s="8">
        <v>117</v>
      </c>
      <c r="C1185" s="8"/>
      <c r="D1185" s="8">
        <v>222</v>
      </c>
      <c r="E1185" s="36">
        <v>113</v>
      </c>
      <c r="F1185" s="36">
        <f t="shared" si="8"/>
        <v>50.900900900900901</v>
      </c>
      <c r="G1185" s="26">
        <f>SUM((E1185-B1185)/B1185)</f>
        <v>-3.4188034188034191E-2</v>
      </c>
    </row>
    <row r="1186" spans="1:7" ht="18.75" customHeight="1">
      <c r="A1186" s="1" t="s">
        <v>492</v>
      </c>
      <c r="B1186" s="8"/>
      <c r="C1186" s="8"/>
      <c r="D1186" s="8"/>
      <c r="E1186" s="36"/>
      <c r="F1186" s="36"/>
      <c r="G1186" s="26"/>
    </row>
    <row r="1187" spans="1:7" ht="18.75" customHeight="1">
      <c r="A1187" s="1" t="s">
        <v>493</v>
      </c>
      <c r="B1187" s="8"/>
      <c r="C1187" s="8"/>
      <c r="D1187" s="8"/>
      <c r="E1187" s="36"/>
      <c r="F1187" s="36"/>
      <c r="G1187" s="26"/>
    </row>
    <row r="1188" spans="1:7" ht="18.75" customHeight="1">
      <c r="A1188" s="1" t="s">
        <v>779</v>
      </c>
      <c r="B1188" s="8"/>
      <c r="C1188" s="8"/>
      <c r="D1188" s="8"/>
      <c r="E1188" s="36"/>
      <c r="F1188" s="36"/>
      <c r="G1188" s="26"/>
    </row>
    <row r="1189" spans="1:7" ht="18.75" customHeight="1">
      <c r="A1189" s="1" t="s">
        <v>780</v>
      </c>
      <c r="B1189" s="8"/>
      <c r="C1189" s="8"/>
      <c r="D1189" s="8"/>
      <c r="E1189" s="36"/>
      <c r="F1189" s="36"/>
      <c r="G1189" s="26"/>
    </row>
    <row r="1190" spans="1:7" ht="18.75" customHeight="1">
      <c r="A1190" s="1" t="s">
        <v>781</v>
      </c>
      <c r="B1190" s="8"/>
      <c r="C1190" s="8"/>
      <c r="D1190" s="8"/>
      <c r="E1190" s="36"/>
      <c r="F1190" s="36"/>
      <c r="G1190" s="26"/>
    </row>
    <row r="1191" spans="1:7" ht="18.75" customHeight="1">
      <c r="A1191" s="1" t="s">
        <v>782</v>
      </c>
      <c r="B1191" s="8"/>
      <c r="C1191" s="8"/>
      <c r="D1191" s="8"/>
      <c r="E1191" s="36"/>
      <c r="F1191" s="36"/>
      <c r="G1191" s="26"/>
    </row>
    <row r="1192" spans="1:7" ht="18.75" customHeight="1">
      <c r="A1192" s="1" t="s">
        <v>783</v>
      </c>
      <c r="B1192" s="8"/>
      <c r="C1192" s="8"/>
      <c r="D1192" s="8"/>
      <c r="E1192" s="36"/>
      <c r="F1192" s="36"/>
      <c r="G1192" s="26"/>
    </row>
    <row r="1193" spans="1:7" ht="18.75" customHeight="1">
      <c r="A1193" s="1" t="s">
        <v>784</v>
      </c>
      <c r="B1193" s="8"/>
      <c r="C1193" s="8"/>
      <c r="D1193" s="8"/>
      <c r="E1193" s="36"/>
      <c r="F1193" s="36"/>
      <c r="G1193" s="26"/>
    </row>
    <row r="1194" spans="1:7" ht="18.75" customHeight="1">
      <c r="A1194" s="1" t="s">
        <v>785</v>
      </c>
      <c r="B1194" s="8"/>
      <c r="C1194" s="8"/>
      <c r="D1194" s="8"/>
      <c r="E1194" s="36"/>
      <c r="F1194" s="36"/>
      <c r="G1194" s="26"/>
    </row>
    <row r="1195" spans="1:7" ht="18.75" customHeight="1">
      <c r="A1195" s="1" t="s">
        <v>786</v>
      </c>
      <c r="B1195" s="8"/>
      <c r="C1195" s="8"/>
      <c r="D1195" s="8"/>
      <c r="E1195" s="36"/>
      <c r="F1195" s="36"/>
      <c r="G1195" s="26"/>
    </row>
    <row r="1196" spans="1:7" ht="18.75" customHeight="1">
      <c r="A1196" s="1" t="s">
        <v>787</v>
      </c>
      <c r="B1196" s="8"/>
      <c r="C1196" s="8"/>
      <c r="D1196" s="8"/>
      <c r="E1196" s="36"/>
      <c r="F1196" s="36"/>
      <c r="G1196" s="26"/>
    </row>
    <row r="1197" spans="1:7" ht="18.75" customHeight="1">
      <c r="A1197" s="1" t="s">
        <v>507</v>
      </c>
      <c r="B1197" s="8"/>
      <c r="C1197" s="8"/>
      <c r="D1197" s="8"/>
      <c r="E1197" s="36"/>
      <c r="F1197" s="36"/>
      <c r="G1197" s="26"/>
    </row>
    <row r="1198" spans="1:7" ht="18.75" customHeight="1">
      <c r="A1198" s="1" t="s">
        <v>788</v>
      </c>
      <c r="B1198" s="8">
        <v>27</v>
      </c>
      <c r="C1198" s="8"/>
      <c r="D1198" s="8"/>
      <c r="E1198" s="36">
        <v>89</v>
      </c>
      <c r="F1198" s="36"/>
      <c r="G1198" s="26">
        <f>SUM((E1198-B1198)/B1198)</f>
        <v>2.2962962962962963</v>
      </c>
    </row>
    <row r="1199" spans="1:7" ht="18.75" customHeight="1">
      <c r="A1199" s="1" t="s">
        <v>789</v>
      </c>
      <c r="B1199" s="8">
        <v>0</v>
      </c>
      <c r="C1199" s="8">
        <v>0</v>
      </c>
      <c r="D1199" s="8">
        <f>SUM(D1200:D1212)</f>
        <v>0</v>
      </c>
      <c r="E1199" s="36">
        <f>SUM(E1200:E1212)</f>
        <v>21</v>
      </c>
      <c r="F1199" s="36"/>
      <c r="G1199" s="26" t="s">
        <v>1022</v>
      </c>
    </row>
    <row r="1200" spans="1:7" ht="18.75" customHeight="1">
      <c r="A1200" s="1" t="s">
        <v>491</v>
      </c>
      <c r="B1200" s="8"/>
      <c r="C1200" s="8"/>
      <c r="D1200" s="8"/>
      <c r="E1200" s="36"/>
      <c r="F1200" s="36"/>
      <c r="G1200" s="26"/>
    </row>
    <row r="1201" spans="1:7" ht="18.75" customHeight="1">
      <c r="A1201" s="1" t="s">
        <v>492</v>
      </c>
      <c r="B1201" s="8"/>
      <c r="C1201" s="8"/>
      <c r="D1201" s="8"/>
      <c r="E1201" s="36"/>
      <c r="F1201" s="36"/>
      <c r="G1201" s="26"/>
    </row>
    <row r="1202" spans="1:7" ht="18.75" customHeight="1">
      <c r="A1202" s="1" t="s">
        <v>493</v>
      </c>
      <c r="B1202" s="8"/>
      <c r="C1202" s="8"/>
      <c r="D1202" s="8"/>
      <c r="E1202" s="36"/>
      <c r="F1202" s="36"/>
      <c r="G1202" s="26"/>
    </row>
    <row r="1203" spans="1:7" ht="18.75" customHeight="1">
      <c r="A1203" s="1" t="s">
        <v>790</v>
      </c>
      <c r="B1203" s="8"/>
      <c r="C1203" s="8"/>
      <c r="D1203" s="8"/>
      <c r="E1203" s="36"/>
      <c r="F1203" s="36"/>
      <c r="G1203" s="26"/>
    </row>
    <row r="1204" spans="1:7" ht="18.75" customHeight="1">
      <c r="A1204" s="1" t="s">
        <v>791</v>
      </c>
      <c r="B1204" s="8"/>
      <c r="C1204" s="8"/>
      <c r="D1204" s="8"/>
      <c r="E1204" s="36"/>
      <c r="F1204" s="36"/>
      <c r="G1204" s="26"/>
    </row>
    <row r="1205" spans="1:7" ht="18.75" customHeight="1">
      <c r="A1205" s="1" t="s">
        <v>792</v>
      </c>
      <c r="B1205" s="8"/>
      <c r="C1205" s="8"/>
      <c r="D1205" s="8"/>
      <c r="E1205" s="36"/>
      <c r="F1205" s="36"/>
      <c r="G1205" s="26"/>
    </row>
    <row r="1206" spans="1:7" ht="18.75" customHeight="1">
      <c r="A1206" s="1" t="s">
        <v>793</v>
      </c>
      <c r="B1206" s="8"/>
      <c r="C1206" s="8"/>
      <c r="D1206" s="8"/>
      <c r="E1206" s="36"/>
      <c r="F1206" s="36"/>
      <c r="G1206" s="26"/>
    </row>
    <row r="1207" spans="1:7" ht="18.75" customHeight="1">
      <c r="A1207" s="1" t="s">
        <v>794</v>
      </c>
      <c r="B1207" s="8"/>
      <c r="C1207" s="8"/>
      <c r="D1207" s="8"/>
      <c r="E1207" s="36"/>
      <c r="F1207" s="36"/>
      <c r="G1207" s="26"/>
    </row>
    <row r="1208" spans="1:7" ht="18.75" customHeight="1">
      <c r="A1208" s="1" t="s">
        <v>795</v>
      </c>
      <c r="B1208" s="8"/>
      <c r="C1208" s="8"/>
      <c r="D1208" s="8"/>
      <c r="E1208" s="36"/>
      <c r="F1208" s="36"/>
      <c r="G1208" s="26"/>
    </row>
    <row r="1209" spans="1:7" ht="18.75" customHeight="1">
      <c r="A1209" s="1" t="s">
        <v>796</v>
      </c>
      <c r="B1209" s="8"/>
      <c r="C1209" s="8"/>
      <c r="D1209" s="8"/>
      <c r="E1209" s="36">
        <v>21</v>
      </c>
      <c r="F1209" s="36"/>
      <c r="G1209" s="26" t="s">
        <v>1022</v>
      </c>
    </row>
    <row r="1210" spans="1:7" ht="18.75" customHeight="1">
      <c r="A1210" s="1" t="s">
        <v>797</v>
      </c>
      <c r="B1210" s="8"/>
      <c r="C1210" s="8"/>
      <c r="D1210" s="8"/>
      <c r="E1210" s="36"/>
      <c r="F1210" s="36"/>
      <c r="G1210" s="26"/>
    </row>
    <row r="1211" spans="1:7" ht="18.75" customHeight="1">
      <c r="A1211" s="1" t="s">
        <v>507</v>
      </c>
      <c r="B1211" s="8"/>
      <c r="C1211" s="8"/>
      <c r="D1211" s="8"/>
      <c r="E1211" s="36"/>
      <c r="F1211" s="36"/>
      <c r="G1211" s="26"/>
    </row>
    <row r="1212" spans="1:7" ht="18.75" customHeight="1">
      <c r="A1212" s="1" t="s">
        <v>798</v>
      </c>
      <c r="B1212" s="8"/>
      <c r="C1212" s="8"/>
      <c r="D1212" s="8"/>
      <c r="E1212" s="36"/>
      <c r="F1212" s="36"/>
      <c r="G1212" s="26"/>
    </row>
    <row r="1213" spans="1:7" ht="18.75" customHeight="1">
      <c r="A1213" s="1" t="s">
        <v>799</v>
      </c>
      <c r="B1213" s="8">
        <v>0</v>
      </c>
      <c r="C1213" s="8">
        <v>0</v>
      </c>
      <c r="D1213" s="8">
        <f>SUM(D1214:D1217)</f>
        <v>0</v>
      </c>
      <c r="E1213" s="36">
        <f>SUM(E1214:E1217)</f>
        <v>0</v>
      </c>
      <c r="F1213" s="36"/>
      <c r="G1213" s="26"/>
    </row>
    <row r="1214" spans="1:7" ht="18.75" customHeight="1">
      <c r="A1214" s="1" t="s">
        <v>966</v>
      </c>
      <c r="B1214" s="8"/>
      <c r="C1214" s="8"/>
      <c r="D1214" s="8"/>
      <c r="E1214" s="36"/>
      <c r="F1214" s="36"/>
      <c r="G1214" s="26"/>
    </row>
    <row r="1215" spans="1:7" ht="18.75" customHeight="1">
      <c r="A1215" s="1" t="s">
        <v>800</v>
      </c>
      <c r="B1215" s="8"/>
      <c r="C1215" s="8"/>
      <c r="D1215" s="8"/>
      <c r="E1215" s="36"/>
      <c r="F1215" s="36"/>
      <c r="G1215" s="26"/>
    </row>
    <row r="1216" spans="1:7" ht="18.75" customHeight="1">
      <c r="A1216" s="1" t="s">
        <v>801</v>
      </c>
      <c r="B1216" s="8"/>
      <c r="C1216" s="8"/>
      <c r="D1216" s="8"/>
      <c r="E1216" s="36"/>
      <c r="F1216" s="36"/>
      <c r="G1216" s="26"/>
    </row>
    <row r="1217" spans="1:7" ht="18.75" customHeight="1">
      <c r="A1217" s="1" t="s">
        <v>967</v>
      </c>
      <c r="B1217" s="8"/>
      <c r="C1217" s="8"/>
      <c r="D1217" s="8"/>
      <c r="E1217" s="36"/>
      <c r="F1217" s="36"/>
      <c r="G1217" s="26"/>
    </row>
    <row r="1218" spans="1:7" ht="18.75" customHeight="1">
      <c r="A1218" s="1" t="s">
        <v>802</v>
      </c>
      <c r="B1218" s="8">
        <f>SUM(B1219:B1223)</f>
        <v>0</v>
      </c>
      <c r="C1218" s="8">
        <f>SUM(C1219:C1223)</f>
        <v>215</v>
      </c>
      <c r="D1218" s="8">
        <f>SUM(D1219:D1223)</f>
        <v>0</v>
      </c>
      <c r="E1218" s="36">
        <f>SUM(E1219:E1223)</f>
        <v>110</v>
      </c>
      <c r="F1218" s="36"/>
      <c r="G1218" s="26" t="s">
        <v>1022</v>
      </c>
    </row>
    <row r="1219" spans="1:7" ht="18.75" customHeight="1">
      <c r="A1219" s="1" t="s">
        <v>968</v>
      </c>
      <c r="B1219" s="8"/>
      <c r="C1219" s="8"/>
      <c r="D1219" s="8"/>
      <c r="E1219" s="36">
        <v>40</v>
      </c>
      <c r="F1219" s="36"/>
      <c r="G1219" s="26" t="s">
        <v>1022</v>
      </c>
    </row>
    <row r="1220" spans="1:7" ht="18.75" customHeight="1">
      <c r="A1220" s="1" t="s">
        <v>803</v>
      </c>
      <c r="B1220" s="8"/>
      <c r="C1220" s="8"/>
      <c r="D1220" s="8"/>
      <c r="E1220" s="36"/>
      <c r="F1220" s="36"/>
      <c r="G1220" s="26"/>
    </row>
    <row r="1221" spans="1:7" ht="18.75" customHeight="1">
      <c r="A1221" s="1" t="s">
        <v>804</v>
      </c>
      <c r="B1221" s="8"/>
      <c r="C1221" s="8"/>
      <c r="D1221" s="8"/>
      <c r="E1221" s="36"/>
      <c r="F1221" s="36"/>
      <c r="G1221" s="26"/>
    </row>
    <row r="1222" spans="1:7" ht="18.75" customHeight="1">
      <c r="A1222" s="1" t="s">
        <v>805</v>
      </c>
      <c r="B1222" s="8"/>
      <c r="C1222" s="8"/>
      <c r="D1222" s="8"/>
      <c r="E1222" s="36"/>
      <c r="F1222" s="36"/>
      <c r="G1222" s="26"/>
    </row>
    <row r="1223" spans="1:7" ht="18.75" customHeight="1">
      <c r="A1223" s="1" t="s">
        <v>806</v>
      </c>
      <c r="B1223" s="8"/>
      <c r="C1223" s="8">
        <v>215</v>
      </c>
      <c r="D1223" s="8"/>
      <c r="E1223" s="36">
        <v>70</v>
      </c>
      <c r="F1223" s="36"/>
      <c r="G1223" s="26" t="s">
        <v>1022</v>
      </c>
    </row>
    <row r="1224" spans="1:7" ht="18.75" customHeight="1">
      <c r="A1224" s="1" t="s">
        <v>807</v>
      </c>
      <c r="B1224" s="8">
        <v>0</v>
      </c>
      <c r="C1224" s="8">
        <v>0</v>
      </c>
      <c r="D1224" s="8">
        <f>SUM(D1225:D1235)</f>
        <v>0</v>
      </c>
      <c r="E1224" s="36">
        <f>SUM(E1225:E1235)</f>
        <v>0</v>
      </c>
      <c r="F1224" s="36"/>
      <c r="G1224" s="26"/>
    </row>
    <row r="1225" spans="1:7" ht="18.75" customHeight="1">
      <c r="A1225" s="1" t="s">
        <v>808</v>
      </c>
      <c r="B1225" s="8"/>
      <c r="C1225" s="8"/>
      <c r="D1225" s="8"/>
      <c r="E1225" s="36"/>
      <c r="F1225" s="36"/>
      <c r="G1225" s="26"/>
    </row>
    <row r="1226" spans="1:7" ht="18.75" customHeight="1">
      <c r="A1226" s="1" t="s">
        <v>809</v>
      </c>
      <c r="B1226" s="8"/>
      <c r="C1226" s="8"/>
      <c r="D1226" s="8"/>
      <c r="E1226" s="36"/>
      <c r="F1226" s="36"/>
      <c r="G1226" s="26"/>
    </row>
    <row r="1227" spans="1:7" ht="18.75" customHeight="1">
      <c r="A1227" s="1" t="s">
        <v>810</v>
      </c>
      <c r="B1227" s="8"/>
      <c r="C1227" s="8"/>
      <c r="D1227" s="8"/>
      <c r="E1227" s="36"/>
      <c r="F1227" s="36"/>
      <c r="G1227" s="26"/>
    </row>
    <row r="1228" spans="1:7" ht="18.75" customHeight="1">
      <c r="A1228" s="1" t="s">
        <v>811</v>
      </c>
      <c r="B1228" s="8"/>
      <c r="C1228" s="8"/>
      <c r="D1228" s="8"/>
      <c r="E1228" s="36"/>
      <c r="F1228" s="36"/>
      <c r="G1228" s="26"/>
    </row>
    <row r="1229" spans="1:7" ht="18.75" customHeight="1">
      <c r="A1229" s="1" t="s">
        <v>812</v>
      </c>
      <c r="B1229" s="8"/>
      <c r="C1229" s="8"/>
      <c r="D1229" s="8"/>
      <c r="E1229" s="36"/>
      <c r="F1229" s="36"/>
      <c r="G1229" s="26"/>
    </row>
    <row r="1230" spans="1:7" ht="18.75" customHeight="1">
      <c r="A1230" s="1" t="s">
        <v>813</v>
      </c>
      <c r="B1230" s="8"/>
      <c r="C1230" s="8"/>
      <c r="D1230" s="8"/>
      <c r="E1230" s="36"/>
      <c r="F1230" s="36"/>
      <c r="G1230" s="26"/>
    </row>
    <row r="1231" spans="1:7" ht="18.75" customHeight="1">
      <c r="A1231" s="1" t="s">
        <v>814</v>
      </c>
      <c r="B1231" s="8"/>
      <c r="C1231" s="8"/>
      <c r="D1231" s="8"/>
      <c r="E1231" s="36"/>
      <c r="F1231" s="36"/>
      <c r="G1231" s="26"/>
    </row>
    <row r="1232" spans="1:7" ht="18.75" customHeight="1">
      <c r="A1232" s="1" t="s">
        <v>815</v>
      </c>
      <c r="B1232" s="8"/>
      <c r="C1232" s="8"/>
      <c r="D1232" s="8"/>
      <c r="E1232" s="36"/>
      <c r="F1232" s="36"/>
      <c r="G1232" s="26"/>
    </row>
    <row r="1233" spans="1:7" ht="18.75" customHeight="1">
      <c r="A1233" s="1" t="s">
        <v>816</v>
      </c>
      <c r="B1233" s="8"/>
      <c r="C1233" s="8"/>
      <c r="D1233" s="8"/>
      <c r="E1233" s="36"/>
      <c r="F1233" s="36"/>
      <c r="G1233" s="26"/>
    </row>
    <row r="1234" spans="1:7" ht="18.75" customHeight="1">
      <c r="A1234" s="1" t="s">
        <v>817</v>
      </c>
      <c r="B1234" s="8"/>
      <c r="C1234" s="8"/>
      <c r="D1234" s="8"/>
      <c r="E1234" s="36"/>
      <c r="F1234" s="36"/>
      <c r="G1234" s="26"/>
    </row>
    <row r="1235" spans="1:7" ht="18.75" customHeight="1">
      <c r="A1235" s="1" t="s">
        <v>818</v>
      </c>
      <c r="B1235" s="8"/>
      <c r="C1235" s="8"/>
      <c r="D1235" s="8"/>
      <c r="E1235" s="36"/>
      <c r="F1235" s="36"/>
      <c r="G1235" s="26"/>
    </row>
    <row r="1236" spans="1:7" ht="18.75" customHeight="1">
      <c r="A1236" s="1" t="s">
        <v>969</v>
      </c>
      <c r="B1236" s="8">
        <f>SUM(B1237+B1249+B1255+B1261+B1269+B1282+B1286+B1292)</f>
        <v>478</v>
      </c>
      <c r="C1236" s="8">
        <f>SUM(C1237+C1249+C1255+C1261+C1269+C1282+C1286+C1292)</f>
        <v>491</v>
      </c>
      <c r="D1236" s="8">
        <f>SUM(D1237+D1249+D1255+D1261+D1269+D1282+D1286+D1292)</f>
        <v>621</v>
      </c>
      <c r="E1236" s="36">
        <f>SUM(E1237+E1249+E1255+E1261+E1269+E1282+E1286+E1292)</f>
        <v>3547</v>
      </c>
      <c r="F1236" s="36">
        <f>SUM(E1236/D1236)*100</f>
        <v>571.17552334943639</v>
      </c>
      <c r="G1236" s="26">
        <f>SUM((E1236-B1236)/B1236)</f>
        <v>6.4205020920502092</v>
      </c>
    </row>
    <row r="1237" spans="1:7" ht="18.75" customHeight="1">
      <c r="A1237" s="1" t="s">
        <v>970</v>
      </c>
      <c r="B1237" s="8">
        <f>SUM(B1238:B1248)</f>
        <v>0</v>
      </c>
      <c r="C1237" s="8">
        <f>SUM(C1238:C1248)</f>
        <v>131</v>
      </c>
      <c r="D1237" s="8">
        <f>SUM(D1238:D1248)</f>
        <v>261</v>
      </c>
      <c r="E1237" s="36">
        <f>SUM(E1238:E1248)</f>
        <v>342</v>
      </c>
      <c r="F1237" s="36">
        <f>SUM(E1237/D1237)*100</f>
        <v>131.0344827586207</v>
      </c>
      <c r="G1237" s="26" t="s">
        <v>1022</v>
      </c>
    </row>
    <row r="1238" spans="1:7" ht="18.75" customHeight="1">
      <c r="A1238" s="1" t="s">
        <v>971</v>
      </c>
      <c r="B1238" s="8"/>
      <c r="C1238" s="8"/>
      <c r="D1238" s="8">
        <v>261</v>
      </c>
      <c r="E1238" s="36">
        <v>232</v>
      </c>
      <c r="F1238" s="36">
        <f>SUM(E1238/D1238)*100</f>
        <v>88.888888888888886</v>
      </c>
      <c r="G1238" s="26" t="s">
        <v>1022</v>
      </c>
    </row>
    <row r="1239" spans="1:7" ht="18.75" customHeight="1">
      <c r="A1239" s="1" t="s">
        <v>972</v>
      </c>
      <c r="B1239" s="8"/>
      <c r="C1239" s="8"/>
      <c r="D1239" s="8"/>
      <c r="E1239" s="36"/>
      <c r="F1239" s="36"/>
      <c r="G1239" s="26"/>
    </row>
    <row r="1240" spans="1:7" ht="18.75" customHeight="1">
      <c r="A1240" s="1" t="s">
        <v>973</v>
      </c>
      <c r="B1240" s="8"/>
      <c r="C1240" s="8"/>
      <c r="D1240" s="8"/>
      <c r="E1240" s="36"/>
      <c r="F1240" s="36"/>
      <c r="G1240" s="26"/>
    </row>
    <row r="1241" spans="1:7" ht="18.75" customHeight="1">
      <c r="A1241" s="1" t="s">
        <v>974</v>
      </c>
      <c r="B1241" s="8"/>
      <c r="C1241" s="8"/>
      <c r="D1241" s="8"/>
      <c r="E1241" s="36"/>
      <c r="F1241" s="36"/>
      <c r="G1241" s="26"/>
    </row>
    <row r="1242" spans="1:7" ht="18.75" customHeight="1">
      <c r="A1242" s="1" t="s">
        <v>975</v>
      </c>
      <c r="B1242" s="11"/>
      <c r="C1242" s="11"/>
      <c r="D1242" s="8"/>
      <c r="E1242" s="36"/>
      <c r="F1242" s="36"/>
      <c r="G1242" s="26"/>
    </row>
    <row r="1243" spans="1:7" ht="18.75" customHeight="1">
      <c r="A1243" s="1" t="s">
        <v>976</v>
      </c>
      <c r="B1243" s="8"/>
      <c r="C1243" s="8">
        <v>131</v>
      </c>
      <c r="D1243" s="8"/>
      <c r="E1243" s="36">
        <v>99</v>
      </c>
      <c r="F1243" s="36"/>
      <c r="G1243" s="26" t="s">
        <v>1022</v>
      </c>
    </row>
    <row r="1244" spans="1:7" ht="18.75" customHeight="1">
      <c r="A1244" s="1" t="s">
        <v>977</v>
      </c>
      <c r="B1244" s="8"/>
      <c r="C1244" s="8"/>
      <c r="D1244" s="8"/>
      <c r="E1244" s="36"/>
      <c r="F1244" s="36"/>
      <c r="G1244" s="26"/>
    </row>
    <row r="1245" spans="1:7" ht="18.75" customHeight="1">
      <c r="A1245" s="1" t="s">
        <v>978</v>
      </c>
      <c r="B1245" s="11"/>
      <c r="C1245" s="11"/>
      <c r="D1245" s="8"/>
      <c r="E1245" s="36"/>
      <c r="F1245" s="36"/>
      <c r="G1245" s="26"/>
    </row>
    <row r="1246" spans="1:7" ht="18.75" customHeight="1">
      <c r="A1246" s="1" t="s">
        <v>979</v>
      </c>
      <c r="B1246" s="11"/>
      <c r="C1246" s="11"/>
      <c r="D1246" s="8"/>
      <c r="E1246" s="36"/>
      <c r="F1246" s="36"/>
      <c r="G1246" s="26"/>
    </row>
    <row r="1247" spans="1:7" ht="18.75" customHeight="1">
      <c r="A1247" s="1" t="s">
        <v>980</v>
      </c>
      <c r="B1247" s="11"/>
      <c r="C1247" s="11"/>
      <c r="D1247" s="8"/>
      <c r="E1247" s="36"/>
      <c r="F1247" s="36"/>
      <c r="G1247" s="26"/>
    </row>
    <row r="1248" spans="1:7" ht="18.75" customHeight="1">
      <c r="A1248" s="1" t="s">
        <v>981</v>
      </c>
      <c r="B1248" s="11"/>
      <c r="C1248" s="11"/>
      <c r="D1248" s="8"/>
      <c r="E1248" s="36">
        <v>11</v>
      </c>
      <c r="F1248" s="36"/>
      <c r="G1248" s="26" t="s">
        <v>1022</v>
      </c>
    </row>
    <row r="1249" spans="1:7" ht="18.75" customHeight="1">
      <c r="A1249" s="1" t="s">
        <v>982</v>
      </c>
      <c r="B1249" s="11"/>
      <c r="C1249" s="11"/>
      <c r="D1249" s="8">
        <f>SUM(D1250:D1254)</f>
        <v>0</v>
      </c>
      <c r="E1249" s="36">
        <f>SUM(E1250:E1254)</f>
        <v>1270</v>
      </c>
      <c r="F1249" s="36"/>
      <c r="G1249" s="26" t="s">
        <v>1022</v>
      </c>
    </row>
    <row r="1250" spans="1:7" ht="18.75" customHeight="1">
      <c r="A1250" s="1" t="s">
        <v>971</v>
      </c>
      <c r="B1250" s="11"/>
      <c r="C1250" s="11"/>
      <c r="D1250" s="8"/>
      <c r="E1250" s="36">
        <v>25</v>
      </c>
      <c r="F1250" s="36"/>
      <c r="G1250" s="26" t="s">
        <v>1022</v>
      </c>
    </row>
    <row r="1251" spans="1:7" ht="18.75" customHeight="1">
      <c r="A1251" s="1" t="s">
        <v>983</v>
      </c>
      <c r="B1251" s="11"/>
      <c r="C1251" s="11"/>
      <c r="D1251" s="8"/>
      <c r="E1251" s="36">
        <v>20</v>
      </c>
      <c r="F1251" s="36"/>
      <c r="G1251" s="26" t="s">
        <v>1022</v>
      </c>
    </row>
    <row r="1252" spans="1:7" ht="18.75" customHeight="1">
      <c r="A1252" s="1" t="s">
        <v>973</v>
      </c>
      <c r="B1252" s="11"/>
      <c r="C1252" s="11"/>
      <c r="D1252" s="8"/>
      <c r="E1252" s="36">
        <v>243</v>
      </c>
      <c r="F1252" s="36"/>
      <c r="G1252" s="26" t="s">
        <v>1022</v>
      </c>
    </row>
    <row r="1253" spans="1:7" ht="18.75" customHeight="1">
      <c r="A1253" s="1" t="s">
        <v>984</v>
      </c>
      <c r="B1253" s="11"/>
      <c r="C1253" s="11"/>
      <c r="D1253" s="8"/>
      <c r="E1253" s="36">
        <v>906</v>
      </c>
      <c r="F1253" s="36"/>
      <c r="G1253" s="26" t="s">
        <v>1022</v>
      </c>
    </row>
    <row r="1254" spans="1:7" ht="18.75" customHeight="1">
      <c r="A1254" s="1" t="s">
        <v>985</v>
      </c>
      <c r="B1254" s="11"/>
      <c r="C1254" s="11"/>
      <c r="D1254" s="8"/>
      <c r="E1254" s="36">
        <v>76</v>
      </c>
      <c r="F1254" s="36"/>
      <c r="G1254" s="26" t="s">
        <v>1022</v>
      </c>
    </row>
    <row r="1255" spans="1:7" ht="18.75" customHeight="1">
      <c r="A1255" s="1" t="s">
        <v>986</v>
      </c>
      <c r="B1255" s="11"/>
      <c r="C1255" s="11"/>
      <c r="D1255" s="8">
        <f>SUM(D1256:D1260)</f>
        <v>0</v>
      </c>
      <c r="E1255" s="36">
        <f>SUM(E1256:E1260)</f>
        <v>165</v>
      </c>
      <c r="F1255" s="36"/>
      <c r="G1255" s="26" t="s">
        <v>1022</v>
      </c>
    </row>
    <row r="1256" spans="1:7" ht="18.75" customHeight="1">
      <c r="A1256" s="1" t="s">
        <v>971</v>
      </c>
      <c r="B1256" s="11"/>
      <c r="C1256" s="11"/>
      <c r="D1256" s="8"/>
      <c r="E1256" s="36">
        <v>28</v>
      </c>
      <c r="F1256" s="36"/>
      <c r="G1256" s="26" t="s">
        <v>1022</v>
      </c>
    </row>
    <row r="1257" spans="1:7" ht="18.75" customHeight="1">
      <c r="A1257" s="1" t="s">
        <v>972</v>
      </c>
      <c r="B1257" s="11"/>
      <c r="C1257" s="11"/>
      <c r="D1257" s="8"/>
      <c r="E1257" s="36"/>
      <c r="F1257" s="36"/>
      <c r="G1257" s="26"/>
    </row>
    <row r="1258" spans="1:7" ht="18.75" customHeight="1">
      <c r="A1258" s="1" t="s">
        <v>973</v>
      </c>
      <c r="B1258" s="11"/>
      <c r="C1258" s="11"/>
      <c r="D1258" s="8"/>
      <c r="E1258" s="36"/>
      <c r="F1258" s="36"/>
      <c r="G1258" s="26"/>
    </row>
    <row r="1259" spans="1:7" ht="18.75" customHeight="1">
      <c r="A1259" s="1" t="s">
        <v>987</v>
      </c>
      <c r="B1259" s="11"/>
      <c r="C1259" s="11"/>
      <c r="D1259" s="8"/>
      <c r="E1259" s="36">
        <v>137</v>
      </c>
      <c r="F1259" s="36"/>
      <c r="G1259" s="26" t="s">
        <v>1022</v>
      </c>
    </row>
    <row r="1260" spans="1:7" ht="18.75" customHeight="1">
      <c r="A1260" s="1" t="s">
        <v>988</v>
      </c>
      <c r="B1260" s="11"/>
      <c r="C1260" s="11"/>
      <c r="D1260" s="8"/>
      <c r="E1260" s="36"/>
      <c r="F1260" s="36"/>
      <c r="G1260" s="26"/>
    </row>
    <row r="1261" spans="1:7" ht="18.75" customHeight="1">
      <c r="A1261" s="1" t="s">
        <v>989</v>
      </c>
      <c r="B1261" s="11"/>
      <c r="C1261" s="11"/>
      <c r="D1261" s="8">
        <f>SUM(D1262:D1268)</f>
        <v>0</v>
      </c>
      <c r="E1261" s="36">
        <f>SUM(E1262:E1268)</f>
        <v>0</v>
      </c>
      <c r="F1261" s="36"/>
      <c r="G1261" s="26"/>
    </row>
    <row r="1262" spans="1:7" ht="18.75" customHeight="1">
      <c r="A1262" s="1" t="s">
        <v>971</v>
      </c>
      <c r="B1262" s="11"/>
      <c r="C1262" s="11"/>
      <c r="D1262" s="8"/>
      <c r="E1262" s="36"/>
      <c r="F1262" s="36"/>
      <c r="G1262" s="26"/>
    </row>
    <row r="1263" spans="1:7" ht="18.75" customHeight="1">
      <c r="A1263" s="1" t="s">
        <v>972</v>
      </c>
      <c r="B1263" s="11"/>
      <c r="C1263" s="11"/>
      <c r="D1263" s="8"/>
      <c r="E1263" s="36"/>
      <c r="F1263" s="36"/>
      <c r="G1263" s="26"/>
    </row>
    <row r="1264" spans="1:7" ht="18.75" customHeight="1">
      <c r="A1264" s="1" t="s">
        <v>973</v>
      </c>
      <c r="B1264" s="11"/>
      <c r="C1264" s="11"/>
      <c r="D1264" s="8"/>
      <c r="E1264" s="36"/>
      <c r="F1264" s="36"/>
      <c r="G1264" s="26"/>
    </row>
    <row r="1265" spans="1:7" ht="18.75" customHeight="1">
      <c r="A1265" s="1" t="s">
        <v>990</v>
      </c>
      <c r="B1265" s="11"/>
      <c r="C1265" s="11"/>
      <c r="D1265" s="8"/>
      <c r="E1265" s="36"/>
      <c r="F1265" s="36"/>
      <c r="G1265" s="26"/>
    </row>
    <row r="1266" spans="1:7" ht="18.75" customHeight="1">
      <c r="A1266" s="1" t="s">
        <v>991</v>
      </c>
      <c r="B1266" s="11"/>
      <c r="C1266" s="11"/>
      <c r="D1266" s="8"/>
      <c r="E1266" s="36"/>
      <c r="F1266" s="36"/>
      <c r="G1266" s="26"/>
    </row>
    <row r="1267" spans="1:7" ht="18.75" customHeight="1">
      <c r="A1267" s="1" t="s">
        <v>980</v>
      </c>
      <c r="B1267" s="11"/>
      <c r="C1267" s="11"/>
      <c r="D1267" s="8"/>
      <c r="E1267" s="36"/>
      <c r="F1267" s="36"/>
      <c r="G1267" s="26"/>
    </row>
    <row r="1268" spans="1:7" ht="18.75" customHeight="1">
      <c r="A1268" s="1" t="s">
        <v>992</v>
      </c>
      <c r="B1268" s="11"/>
      <c r="C1268" s="11"/>
      <c r="D1268" s="8"/>
      <c r="E1268" s="36"/>
      <c r="F1268" s="36"/>
      <c r="G1268" s="26"/>
    </row>
    <row r="1269" spans="1:7" ht="18.75" customHeight="1">
      <c r="A1269" s="1" t="s">
        <v>993</v>
      </c>
      <c r="B1269" s="8">
        <v>0</v>
      </c>
      <c r="C1269" s="8">
        <v>0</v>
      </c>
      <c r="D1269" s="8">
        <f>SUM(D1270:D1281)</f>
        <v>0</v>
      </c>
      <c r="E1269" s="36">
        <f>SUM(E1270:E1281)</f>
        <v>28</v>
      </c>
      <c r="F1269" s="36"/>
      <c r="G1269" s="26" t="s">
        <v>1022</v>
      </c>
    </row>
    <row r="1270" spans="1:7" ht="18.75" customHeight="1">
      <c r="A1270" s="1" t="s">
        <v>971</v>
      </c>
      <c r="B1270" s="11"/>
      <c r="C1270" s="11"/>
      <c r="D1270" s="8"/>
      <c r="E1270" s="36">
        <v>28</v>
      </c>
      <c r="F1270" s="36"/>
      <c r="G1270" s="26" t="s">
        <v>1022</v>
      </c>
    </row>
    <row r="1271" spans="1:7" ht="18.75" customHeight="1">
      <c r="A1271" s="1" t="s">
        <v>972</v>
      </c>
      <c r="B1271" s="8"/>
      <c r="C1271" s="8"/>
      <c r="D1271" s="8"/>
      <c r="E1271" s="36"/>
      <c r="F1271" s="36"/>
      <c r="G1271" s="26"/>
    </row>
    <row r="1272" spans="1:7" ht="18.75" customHeight="1">
      <c r="A1272" s="1" t="s">
        <v>973</v>
      </c>
      <c r="B1272" s="8"/>
      <c r="C1272" s="8"/>
      <c r="D1272" s="8"/>
      <c r="E1272" s="36"/>
      <c r="F1272" s="36"/>
      <c r="G1272" s="26"/>
    </row>
    <row r="1273" spans="1:7" ht="18.75" customHeight="1">
      <c r="A1273" s="1" t="s">
        <v>994</v>
      </c>
      <c r="B1273" s="8"/>
      <c r="C1273" s="8"/>
      <c r="D1273" s="8"/>
      <c r="E1273" s="36"/>
      <c r="F1273" s="36"/>
      <c r="G1273" s="26"/>
    </row>
    <row r="1274" spans="1:7" ht="18.75" customHeight="1">
      <c r="A1274" s="1" t="s">
        <v>995</v>
      </c>
      <c r="B1274" s="8"/>
      <c r="C1274" s="8"/>
      <c r="D1274" s="8"/>
      <c r="E1274" s="36"/>
      <c r="F1274" s="36"/>
      <c r="G1274" s="26"/>
    </row>
    <row r="1275" spans="1:7" ht="18.75" customHeight="1">
      <c r="A1275" s="1" t="s">
        <v>996</v>
      </c>
      <c r="B1275" s="8"/>
      <c r="C1275" s="8"/>
      <c r="D1275" s="8"/>
      <c r="E1275" s="36"/>
      <c r="F1275" s="36"/>
      <c r="G1275" s="26"/>
    </row>
    <row r="1276" spans="1:7" ht="18.75" customHeight="1">
      <c r="A1276" s="1" t="s">
        <v>997</v>
      </c>
      <c r="B1276" s="8"/>
      <c r="C1276" s="8"/>
      <c r="D1276" s="8"/>
      <c r="E1276" s="36"/>
      <c r="F1276" s="36"/>
      <c r="G1276" s="26"/>
    </row>
    <row r="1277" spans="1:7" ht="18.75" customHeight="1">
      <c r="A1277" s="1" t="s">
        <v>998</v>
      </c>
      <c r="B1277" s="8"/>
      <c r="C1277" s="8"/>
      <c r="D1277" s="8"/>
      <c r="E1277" s="36"/>
      <c r="F1277" s="36"/>
      <c r="G1277" s="26"/>
    </row>
    <row r="1278" spans="1:7" ht="18.75" customHeight="1">
      <c r="A1278" s="1" t="s">
        <v>999</v>
      </c>
      <c r="B1278" s="8"/>
      <c r="C1278" s="8"/>
      <c r="D1278" s="8"/>
      <c r="E1278" s="36"/>
      <c r="F1278" s="36"/>
      <c r="G1278" s="26"/>
    </row>
    <row r="1279" spans="1:7" ht="18.75" customHeight="1">
      <c r="A1279" s="1" t="s">
        <v>1000</v>
      </c>
      <c r="B1279" s="8"/>
      <c r="C1279" s="8"/>
      <c r="D1279" s="8"/>
      <c r="E1279" s="36"/>
      <c r="F1279" s="36"/>
      <c r="G1279" s="26"/>
    </row>
    <row r="1280" spans="1:7" ht="18.75" customHeight="1">
      <c r="A1280" s="1" t="s">
        <v>1001</v>
      </c>
      <c r="B1280" s="8"/>
      <c r="C1280" s="8"/>
      <c r="D1280" s="8"/>
      <c r="E1280" s="36"/>
      <c r="F1280" s="36"/>
      <c r="G1280" s="26"/>
    </row>
    <row r="1281" spans="1:7" ht="18.75" customHeight="1">
      <c r="A1281" s="1" t="s">
        <v>1002</v>
      </c>
      <c r="B1281" s="8"/>
      <c r="C1281" s="8"/>
      <c r="D1281" s="8"/>
      <c r="E1281" s="36"/>
      <c r="F1281" s="36"/>
      <c r="G1281" s="26"/>
    </row>
    <row r="1282" spans="1:7" ht="18.75" customHeight="1">
      <c r="A1282" s="1" t="s">
        <v>1003</v>
      </c>
      <c r="B1282" s="8"/>
      <c r="C1282" s="8"/>
      <c r="D1282" s="8">
        <f>SUM(D1283:D1285)</f>
        <v>0</v>
      </c>
      <c r="E1282" s="36">
        <f>SUM(E1283:E1285)</f>
        <v>610</v>
      </c>
      <c r="F1282" s="36"/>
      <c r="G1282" s="26" t="s">
        <v>1022</v>
      </c>
    </row>
    <row r="1283" spans="1:7" ht="18.75" customHeight="1">
      <c r="A1283" s="1" t="s">
        <v>1004</v>
      </c>
      <c r="B1283" s="11"/>
      <c r="C1283" s="11"/>
      <c r="D1283" s="8"/>
      <c r="E1283" s="36">
        <v>588</v>
      </c>
      <c r="F1283" s="36"/>
      <c r="G1283" s="26" t="s">
        <v>1022</v>
      </c>
    </row>
    <row r="1284" spans="1:7" ht="18.75" customHeight="1">
      <c r="A1284" s="1" t="s">
        <v>1005</v>
      </c>
      <c r="B1284" s="11"/>
      <c r="C1284" s="11"/>
      <c r="D1284" s="8"/>
      <c r="E1284" s="36"/>
      <c r="F1284" s="36"/>
      <c r="G1284" s="26"/>
    </row>
    <row r="1285" spans="1:7" ht="18.75" customHeight="1">
      <c r="A1285" s="1" t="s">
        <v>1006</v>
      </c>
      <c r="B1285" s="11"/>
      <c r="C1285" s="11"/>
      <c r="D1285" s="8"/>
      <c r="E1285" s="36">
        <v>22</v>
      </c>
      <c r="F1285" s="36"/>
      <c r="G1285" s="26" t="s">
        <v>1022</v>
      </c>
    </row>
    <row r="1286" spans="1:7" ht="18.75" customHeight="1">
      <c r="A1286" s="1" t="s">
        <v>1007</v>
      </c>
      <c r="B1286" s="8">
        <f>SUM(B1287:B1291)</f>
        <v>478</v>
      </c>
      <c r="C1286" s="8">
        <f>SUM(C1287:C1291)</f>
        <v>360</v>
      </c>
      <c r="D1286" s="8">
        <f>SUM(D1287:D1291)</f>
        <v>360</v>
      </c>
      <c r="E1286" s="36">
        <f>SUM(E1287:E1291)</f>
        <v>1132</v>
      </c>
      <c r="F1286" s="36">
        <f t="shared" ref="F1286:F1304" si="9">SUM(E1286/D1286)*100</f>
        <v>314.44444444444446</v>
      </c>
      <c r="G1286" s="26">
        <f>SUM((E1286-B1286)/B1286)</f>
        <v>1.3682008368200838</v>
      </c>
    </row>
    <row r="1287" spans="1:7" ht="18.75" customHeight="1">
      <c r="A1287" s="1" t="s">
        <v>1008</v>
      </c>
      <c r="B1287" s="8">
        <v>307</v>
      </c>
      <c r="C1287" s="8"/>
      <c r="D1287" s="8"/>
      <c r="E1287" s="36">
        <v>120</v>
      </c>
      <c r="F1287" s="36"/>
      <c r="G1287" s="26">
        <f>SUM((E1287-B1287)/B1287)</f>
        <v>-0.60912052117263848</v>
      </c>
    </row>
    <row r="1288" spans="1:7" ht="18.75" customHeight="1">
      <c r="A1288" s="1" t="s">
        <v>1009</v>
      </c>
      <c r="B1288" s="8">
        <v>41</v>
      </c>
      <c r="C1288" s="8"/>
      <c r="D1288" s="8">
        <v>360</v>
      </c>
      <c r="E1288" s="36">
        <v>75</v>
      </c>
      <c r="F1288" s="36">
        <f t="shared" si="9"/>
        <v>20.833333333333336</v>
      </c>
      <c r="G1288" s="26">
        <f>SUM((E1288-B1288)/B1288)</f>
        <v>0.82926829268292679</v>
      </c>
    </row>
    <row r="1289" spans="1:7" ht="18.75" customHeight="1">
      <c r="A1289" s="1" t="s">
        <v>1010</v>
      </c>
      <c r="B1289" s="8"/>
      <c r="C1289" s="8"/>
      <c r="D1289" s="8"/>
      <c r="E1289" s="36">
        <v>25</v>
      </c>
      <c r="F1289" s="36"/>
      <c r="G1289" s="26" t="s">
        <v>1022</v>
      </c>
    </row>
    <row r="1290" spans="1:7" ht="18.75" customHeight="1">
      <c r="A1290" s="1" t="s">
        <v>1011</v>
      </c>
      <c r="B1290" s="8"/>
      <c r="C1290" s="8">
        <v>360</v>
      </c>
      <c r="D1290" s="8"/>
      <c r="E1290" s="36"/>
      <c r="F1290" s="36"/>
      <c r="G1290" s="26"/>
    </row>
    <row r="1291" spans="1:7" ht="18.75" customHeight="1">
      <c r="A1291" s="1" t="s">
        <v>1012</v>
      </c>
      <c r="B1291" s="11">
        <v>130</v>
      </c>
      <c r="C1291" s="11"/>
      <c r="D1291" s="8"/>
      <c r="E1291" s="36">
        <v>912</v>
      </c>
      <c r="F1291" s="36"/>
      <c r="G1291" s="26">
        <f>SUM((E1291-B1291)/B1291)</f>
        <v>6.0153846153846153</v>
      </c>
    </row>
    <row r="1292" spans="1:7" ht="18.75" customHeight="1">
      <c r="A1292" s="1" t="s">
        <v>1013</v>
      </c>
      <c r="B1292" s="11"/>
      <c r="C1292" s="11"/>
      <c r="D1292" s="8"/>
      <c r="E1292" s="36"/>
      <c r="F1292" s="36"/>
      <c r="G1292" s="26"/>
    </row>
    <row r="1293" spans="1:7" ht="18.75" customHeight="1">
      <c r="A1293" s="1" t="s">
        <v>1014</v>
      </c>
      <c r="B1293" s="8">
        <v>0</v>
      </c>
      <c r="C1293" s="8">
        <v>0</v>
      </c>
      <c r="D1293" s="8">
        <v>6000</v>
      </c>
      <c r="E1293" s="36"/>
      <c r="F1293" s="36">
        <f t="shared" si="9"/>
        <v>0</v>
      </c>
      <c r="G1293" s="26"/>
    </row>
    <row r="1294" spans="1:7" ht="18.75" customHeight="1">
      <c r="A1294" s="1" t="s">
        <v>1015</v>
      </c>
      <c r="B1294" s="8">
        <v>2202</v>
      </c>
      <c r="C1294" s="8">
        <f>C1295</f>
        <v>3127</v>
      </c>
      <c r="D1294" s="8">
        <f>D1295</f>
        <v>5012</v>
      </c>
      <c r="E1294" s="36">
        <f>E1295</f>
        <v>3088</v>
      </c>
      <c r="F1294" s="36">
        <f t="shared" si="9"/>
        <v>61.612130885873903</v>
      </c>
      <c r="G1294" s="26">
        <f>SUM((E1294-B1294)/B1294)</f>
        <v>0.40236148955495005</v>
      </c>
    </row>
    <row r="1295" spans="1:7" ht="18.75" customHeight="1">
      <c r="A1295" s="1" t="s">
        <v>819</v>
      </c>
      <c r="B1295" s="11">
        <v>2202</v>
      </c>
      <c r="C1295" s="11">
        <v>3127</v>
      </c>
      <c r="D1295" s="8">
        <f>SUM(D1296:D1299)</f>
        <v>5012</v>
      </c>
      <c r="E1295" s="36">
        <f>SUM(E1296:E1299)</f>
        <v>3088</v>
      </c>
      <c r="F1295" s="36">
        <f t="shared" si="9"/>
        <v>61.612130885873903</v>
      </c>
      <c r="G1295" s="26">
        <f>SUM((E1295-B1295)/B1295)</f>
        <v>0.40236148955495005</v>
      </c>
    </row>
    <row r="1296" spans="1:7" ht="18.75" customHeight="1">
      <c r="A1296" s="1" t="s">
        <v>820</v>
      </c>
      <c r="B1296" s="11">
        <v>2202</v>
      </c>
      <c r="C1296" s="11">
        <v>3127</v>
      </c>
      <c r="D1296" s="8"/>
      <c r="E1296" s="36">
        <v>2413</v>
      </c>
      <c r="F1296" s="36"/>
      <c r="G1296" s="26">
        <f>SUM((E1296-B1296)/B1296)</f>
        <v>9.5821980018165304E-2</v>
      </c>
    </row>
    <row r="1297" spans="1:8" ht="18.75" customHeight="1">
      <c r="A1297" s="1" t="s">
        <v>821</v>
      </c>
      <c r="B1297" s="11"/>
      <c r="C1297" s="11"/>
      <c r="D1297" s="8"/>
      <c r="E1297" s="36"/>
      <c r="F1297" s="36"/>
      <c r="G1297" s="26"/>
    </row>
    <row r="1298" spans="1:8" ht="18.75" customHeight="1">
      <c r="A1298" s="1" t="s">
        <v>822</v>
      </c>
      <c r="B1298" s="11"/>
      <c r="C1298" s="11"/>
      <c r="D1298" s="8"/>
      <c r="E1298" s="36"/>
      <c r="F1298" s="36"/>
      <c r="G1298" s="26"/>
    </row>
    <row r="1299" spans="1:8" ht="18.75" customHeight="1">
      <c r="A1299" s="1" t="s">
        <v>823</v>
      </c>
      <c r="B1299" s="11"/>
      <c r="C1299" s="11"/>
      <c r="D1299" s="8">
        <v>5012</v>
      </c>
      <c r="E1299" s="36">
        <v>675</v>
      </c>
      <c r="F1299" s="36">
        <f t="shared" si="9"/>
        <v>13.467677573822826</v>
      </c>
      <c r="G1299" s="26" t="s">
        <v>1022</v>
      </c>
    </row>
    <row r="1300" spans="1:8" ht="18.75" customHeight="1">
      <c r="A1300" s="1" t="s">
        <v>1016</v>
      </c>
      <c r="B1300" s="8">
        <v>12</v>
      </c>
      <c r="C1300" s="8">
        <f>C1301</f>
        <v>0</v>
      </c>
      <c r="D1300" s="8">
        <f>D1301</f>
        <v>7589</v>
      </c>
      <c r="E1300" s="36">
        <f>E1301</f>
        <v>14</v>
      </c>
      <c r="F1300" s="36">
        <f t="shared" si="9"/>
        <v>0.18447753327184083</v>
      </c>
      <c r="G1300" s="26">
        <f>SUM((E1300-B1300)/B1300)</f>
        <v>0.16666666666666666</v>
      </c>
    </row>
    <row r="1301" spans="1:8" ht="18.75" customHeight="1">
      <c r="A1301" s="1" t="s">
        <v>824</v>
      </c>
      <c r="B1301" s="11">
        <v>12</v>
      </c>
      <c r="C1301" s="11"/>
      <c r="D1301" s="8">
        <v>7589</v>
      </c>
      <c r="E1301" s="36">
        <v>14</v>
      </c>
      <c r="F1301" s="36">
        <f t="shared" si="9"/>
        <v>0.18447753327184083</v>
      </c>
      <c r="G1301" s="26">
        <f>SUM((E1301-B1301)/B1301)</f>
        <v>0.16666666666666666</v>
      </c>
    </row>
    <row r="1302" spans="1:8" ht="18.75" customHeight="1">
      <c r="A1302" s="1" t="s">
        <v>1017</v>
      </c>
      <c r="B1302" s="11">
        <v>66</v>
      </c>
      <c r="C1302" s="11">
        <v>13596</v>
      </c>
      <c r="D1302" s="11">
        <v>21029</v>
      </c>
      <c r="E1302" s="39">
        <v>114</v>
      </c>
      <c r="F1302" s="36">
        <f t="shared" si="9"/>
        <v>0.5421085168101194</v>
      </c>
      <c r="G1302" s="26">
        <f>SUM((E1302-B1302)/B1302)</f>
        <v>0.72727272727272729</v>
      </c>
    </row>
    <row r="1303" spans="1:8" ht="18.75" customHeight="1">
      <c r="A1303" s="1" t="s">
        <v>825</v>
      </c>
      <c r="B1303" s="11"/>
      <c r="C1303" s="11"/>
      <c r="D1303" s="11"/>
      <c r="E1303" s="39"/>
      <c r="F1303" s="36"/>
      <c r="G1303" s="26"/>
    </row>
    <row r="1304" spans="1:8" ht="18.75" customHeight="1">
      <c r="A1304" s="1" t="s">
        <v>826</v>
      </c>
      <c r="B1304" s="11">
        <v>66</v>
      </c>
      <c r="C1304" s="11">
        <v>13596</v>
      </c>
      <c r="D1304" s="11">
        <v>21029</v>
      </c>
      <c r="E1304" s="39">
        <v>114</v>
      </c>
      <c r="F1304" s="36">
        <f t="shared" si="9"/>
        <v>0.5421085168101194</v>
      </c>
      <c r="G1304" s="26">
        <f>SUM((E1304-B1304)/B1304)</f>
        <v>0.72727272727272729</v>
      </c>
    </row>
    <row r="1305" spans="1:8" ht="18.75" customHeight="1">
      <c r="A1305" s="1"/>
      <c r="B1305" s="11"/>
      <c r="C1305" s="11"/>
      <c r="D1305" s="11"/>
      <c r="E1305" s="39"/>
      <c r="F1305" s="39"/>
      <c r="G1305" s="26"/>
    </row>
    <row r="1306" spans="1:8" ht="18.75" customHeight="1">
      <c r="A1306" s="1"/>
      <c r="B1306" s="11"/>
      <c r="C1306" s="11"/>
      <c r="D1306" s="11"/>
      <c r="E1306" s="39"/>
      <c r="F1306" s="39"/>
      <c r="G1306" s="26"/>
    </row>
    <row r="1307" spans="1:8" ht="18.75" customHeight="1">
      <c r="A1307" s="4" t="s">
        <v>827</v>
      </c>
      <c r="B1307" s="11">
        <f>B5+B251+B254+B266+B355+B409+B465+B521+B638+B709+B782+B801+B926+B990+B1056+B1076+B1091+B1101+B1165+B1183+B1236+B1293+B1294+B1300+B1302</f>
        <v>241958</v>
      </c>
      <c r="C1307" s="11">
        <f>C5+C251+C254+C266+C355+C409+C465+C521+C638+C709+C782+C801+C926+C990+C1056+C1076+C1091+C1101+C1165+C1183+C1236+C1293+C1294+C1300+C1302</f>
        <v>171279.32</v>
      </c>
      <c r="D1307" s="11">
        <f>D5+D251+D254+D266+D355+D409+D465+D521+D638+D709+D782+D801+D926+D990+D1056+D1076+D1091+D1101+D1165+D1183+D1236+D1293+D1294+D1300+D1302</f>
        <v>190210</v>
      </c>
      <c r="E1307" s="39">
        <f>E5+E251+E254+E266+E355+E409+E465+E521+E638+E709+E782+E801+E926+E990+E1056+E1076+E1091+E1101+E1165+E1183+E1236+E1293+E1294+E1300+E1302</f>
        <v>305316</v>
      </c>
      <c r="F1307" s="39"/>
      <c r="G1307" s="26">
        <f>SUM((E1307-C1307)/C1307)</f>
        <v>0.7825619578592441</v>
      </c>
    </row>
    <row r="1308" spans="1:8" customFormat="1" ht="72.75" customHeight="1">
      <c r="A1308" s="90" t="s">
        <v>1024</v>
      </c>
      <c r="B1308" s="90"/>
      <c r="C1308" s="90"/>
      <c r="D1308" s="90"/>
      <c r="E1308" s="90"/>
      <c r="F1308" s="90"/>
      <c r="G1308" s="90"/>
      <c r="H1308" s="18"/>
    </row>
    <row r="1309" spans="1:8" customFormat="1" ht="18.75" hidden="1">
      <c r="A1309" s="19"/>
      <c r="B1309" s="43"/>
      <c r="C1309" s="20"/>
      <c r="D1309" s="21" t="e">
        <f>#REF!-[1]附件4!B1332</f>
        <v>#REF!</v>
      </c>
      <c r="E1309" s="46" t="e">
        <f>#REF!-[1]附件4!C1332</f>
        <v>#REF!</v>
      </c>
      <c r="F1309" s="46"/>
      <c r="G1309" s="22"/>
      <c r="H1309" s="19"/>
    </row>
    <row r="1310" spans="1:8" customFormat="1" ht="105" customHeight="1">
      <c r="A1310" s="91" t="s">
        <v>829</v>
      </c>
      <c r="B1310" s="91"/>
      <c r="C1310" s="91"/>
      <c r="D1310" s="91"/>
      <c r="E1310" s="91"/>
      <c r="F1310" s="91"/>
      <c r="G1310" s="91"/>
      <c r="H1310" s="23"/>
    </row>
    <row r="1340" spans="2:7">
      <c r="B1340" s="5"/>
      <c r="C1340" s="5"/>
      <c r="G1340" s="28"/>
    </row>
    <row r="1341" spans="2:7">
      <c r="B1341" s="5"/>
      <c r="C1341" s="5"/>
      <c r="G1341" s="28"/>
    </row>
    <row r="1342" spans="2:7">
      <c r="B1342" s="5"/>
      <c r="C1342" s="5"/>
      <c r="G1342" s="28"/>
    </row>
    <row r="1343" spans="2:7">
      <c r="B1343" s="5"/>
      <c r="C1343" s="5"/>
      <c r="G1343" s="28"/>
    </row>
    <row r="1344" spans="2:7">
      <c r="B1344" s="5"/>
      <c r="C1344" s="5"/>
      <c r="G1344" s="28"/>
    </row>
    <row r="1345" spans="2:7">
      <c r="B1345" s="5"/>
      <c r="C1345" s="5"/>
      <c r="G1345" s="28"/>
    </row>
  </sheetData>
  <autoFilter ref="A4:H1304"/>
  <mergeCells count="4">
    <mergeCell ref="A2:H2"/>
    <mergeCell ref="A3:G3"/>
    <mergeCell ref="A1308:G1308"/>
    <mergeCell ref="A1310:G1310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Define</vt:lpstr>
      <vt:lpstr>Sheet2</vt:lpstr>
      <vt:lpstr>Shee1</vt:lpstr>
    </vt:vector>
  </TitlesOfParts>
  <Company>MC SYSTEM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Micorosoft</cp:lastModifiedBy>
  <cp:revision>1</cp:revision>
  <cp:lastPrinted>2021-04-12T07:48:23Z</cp:lastPrinted>
  <dcterms:created xsi:type="dcterms:W3CDTF">2006-02-13T05:15:25Z</dcterms:created>
  <dcterms:modified xsi:type="dcterms:W3CDTF">2021-09-29T03:08:03Z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