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15" windowHeight="7860"/>
  </bookViews>
  <sheets>
    <sheet name="12" sheetId="4" r:id="rId1"/>
  </sheets>
  <definedNames>
    <definedName name="_xlnm.Database" localSheetId="0">#REF!</definedName>
    <definedName name="_xlnm.Database">#REF!</definedName>
    <definedName name="_xlnm.Print_Area" localSheetId="0">'12'!$A$1:$F$17</definedName>
    <definedName name="_xlnm.Print_Titles" localSheetId="0">'12'!$1:$3</definedName>
    <definedName name="代码">#REF!</definedName>
    <definedName name="的">#REF!</definedName>
    <definedName name="地区名称">#REF!</definedName>
    <definedName name="科目编码表">#REF!</definedName>
    <definedName name="没">#REF!</definedName>
    <definedName name="支出功能科目">#REF!</definedName>
    <definedName name="支出功能科目编码">#REF!</definedName>
  </definedNames>
  <calcPr calcId="124519" iterate="1"/>
</workbook>
</file>

<file path=xl/calcChain.xml><?xml version="1.0" encoding="utf-8"?>
<calcChain xmlns="http://schemas.openxmlformats.org/spreadsheetml/2006/main">
  <c r="E16" i="4"/>
  <c r="E17"/>
  <c r="F4"/>
  <c r="E13"/>
  <c r="E4"/>
  <c r="F16" l="1"/>
  <c r="F13"/>
  <c r="B11"/>
  <c r="B17" s="1"/>
  <c r="F10"/>
  <c r="D10"/>
  <c r="E10" s="1"/>
  <c r="F9"/>
  <c r="F8"/>
  <c r="D8"/>
  <c r="E8" s="1"/>
  <c r="F6"/>
  <c r="C6"/>
  <c r="F5"/>
  <c r="C5"/>
  <c r="E5" s="1"/>
  <c r="D11" l="1"/>
  <c r="C11"/>
  <c r="C17" s="1"/>
  <c r="E11" l="1"/>
  <c r="F11"/>
  <c r="D17"/>
  <c r="F17" s="1"/>
</calcChain>
</file>

<file path=xl/sharedStrings.xml><?xml version="1.0" encoding="utf-8"?>
<sst xmlns="http://schemas.openxmlformats.org/spreadsheetml/2006/main" count="25" uniqueCount="24">
  <si>
    <t>单位：万元</t>
  </si>
  <si>
    <t>预算科目</t>
  </si>
  <si>
    <r>
      <rPr>
        <b/>
        <sz val="11"/>
        <rFont val="Times New Roman"/>
        <family val="1"/>
      </rPr>
      <t>2018</t>
    </r>
    <r>
      <rPr>
        <b/>
        <sz val="11"/>
        <rFont val="宋体"/>
        <family val="3"/>
        <charset val="134"/>
      </rPr>
      <t>年决算数</t>
    </r>
  </si>
  <si>
    <r>
      <rPr>
        <b/>
        <sz val="11"/>
        <rFont val="Times New Roman"/>
        <family val="1"/>
      </rPr>
      <t>2019</t>
    </r>
    <r>
      <rPr>
        <b/>
        <sz val="11"/>
        <rFont val="宋体"/>
        <family val="3"/>
        <charset val="134"/>
      </rPr>
      <t>年预算数</t>
    </r>
  </si>
  <si>
    <r>
      <rPr>
        <b/>
        <sz val="11"/>
        <rFont val="Times New Roman"/>
        <family val="1"/>
      </rPr>
      <t>2019</t>
    </r>
    <r>
      <rPr>
        <b/>
        <sz val="11"/>
        <rFont val="宋体"/>
        <family val="3"/>
        <charset val="134"/>
      </rPr>
      <t>年决算数</t>
    </r>
  </si>
  <si>
    <r>
      <rPr>
        <b/>
        <sz val="11"/>
        <rFont val="宋体"/>
        <family val="3"/>
        <charset val="134"/>
      </rPr>
      <t>与上年决算数增减</t>
    </r>
    <r>
      <rPr>
        <b/>
        <sz val="11"/>
        <rFont val="Times New Roman"/>
        <family val="1"/>
      </rPr>
      <t>%</t>
    </r>
  </si>
  <si>
    <t xml:space="preserve">  1、彩票事务支出</t>
  </si>
  <si>
    <t xml:space="preserve">  2、国有土地使用权出让收入安排的支出</t>
  </si>
  <si>
    <t xml:space="preserve">  3、国有土地收益基金支出</t>
  </si>
  <si>
    <t xml:space="preserve">  4、农业土地开发资金支出</t>
  </si>
  <si>
    <t xml:space="preserve">  5、大中型水库移民后期扶持基金支出</t>
  </si>
  <si>
    <t xml:space="preserve">  6、债务付息及发行费用支出</t>
  </si>
  <si>
    <t xml:space="preserve">  7、其他政府性基金相关支出</t>
  </si>
  <si>
    <t>政府性基金预算支出合计</t>
  </si>
  <si>
    <r>
      <rPr>
        <sz val="11"/>
        <rFont val="宋体"/>
        <family val="3"/>
        <charset val="134"/>
      </rPr>
      <t xml:space="preserve"> </t>
    </r>
    <r>
      <rPr>
        <sz val="11"/>
        <rFont val="宋体"/>
        <family val="3"/>
        <charset val="134"/>
      </rPr>
      <t xml:space="preserve"> </t>
    </r>
  </si>
  <si>
    <t>政府性基金收入总计</t>
  </si>
  <si>
    <t xml:space="preserve">  政府性基金补助下级支出</t>
    <phoneticPr fontId="15" type="noConversion"/>
  </si>
  <si>
    <t xml:space="preserve">  政府性基金上解上级支出</t>
    <phoneticPr fontId="15" type="noConversion"/>
  </si>
  <si>
    <t xml:space="preserve">  政府性基金调出资金</t>
    <phoneticPr fontId="15" type="noConversion"/>
  </si>
  <si>
    <t xml:space="preserve">  债务还本支出</t>
    <phoneticPr fontId="15" type="noConversion"/>
  </si>
  <si>
    <t xml:space="preserve">  政府性基金年终结余</t>
    <phoneticPr fontId="15" type="noConversion"/>
  </si>
  <si>
    <t>2019年崇义县政府性基金预算支出决算表</t>
    <phoneticPr fontId="15" type="noConversion"/>
  </si>
  <si>
    <r>
      <rPr>
        <b/>
        <sz val="11"/>
        <rFont val="宋体"/>
        <family val="3"/>
        <charset val="134"/>
      </rPr>
      <t>决算数为预算数的</t>
    </r>
    <r>
      <rPr>
        <b/>
        <sz val="11"/>
        <rFont val="Times New Roman"/>
        <family val="1"/>
      </rPr>
      <t>%</t>
    </r>
    <phoneticPr fontId="16" type="noConversion"/>
  </si>
  <si>
    <t>净增</t>
    <phoneticPr fontId="15" type="noConversion"/>
  </si>
</sst>
</file>

<file path=xl/styles.xml><?xml version="1.0" encoding="utf-8"?>
<styleSheet xmlns="http://schemas.openxmlformats.org/spreadsheetml/2006/main">
  <numFmts count="2">
    <numFmt numFmtId="41" formatCode="_ * #,##0_ ;_ * \-#,##0_ ;_ * &quot;-&quot;_ ;_ @_ "/>
    <numFmt numFmtId="176" formatCode="0.0_ "/>
  </numFmts>
  <fonts count="17">
    <font>
      <sz val="11"/>
      <color theme="1"/>
      <name val="宋体"/>
      <charset val="134"/>
      <scheme val="minor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b/>
      <sz val="18"/>
      <name val="宋体"/>
      <family val="3"/>
      <charset val="134"/>
    </font>
    <font>
      <b/>
      <sz val="11"/>
      <name val="宋体"/>
      <family val="3"/>
      <charset val="134"/>
    </font>
    <font>
      <b/>
      <sz val="11"/>
      <name val="Times New Roman"/>
      <family val="1"/>
    </font>
    <font>
      <sz val="11"/>
      <name val="宋体"/>
      <family val="3"/>
      <charset val="134"/>
    </font>
    <font>
      <sz val="11"/>
      <color theme="1"/>
      <name val="宋体"/>
      <family val="3"/>
      <charset val="134"/>
    </font>
    <font>
      <sz val="10"/>
      <name val="Helv"/>
      <family val="2"/>
    </font>
    <font>
      <sz val="7"/>
      <name val="Small Fonts"/>
      <family val="2"/>
    </font>
    <font>
      <sz val="11"/>
      <color indexed="8"/>
      <name val="宋体"/>
      <family val="3"/>
      <charset val="134"/>
    </font>
    <font>
      <sz val="10"/>
      <color indexed="8"/>
      <name val="Arial"/>
      <family val="2"/>
    </font>
    <font>
      <sz val="10"/>
      <name val="MS Sans Serif"/>
      <family val="2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5">
    <xf numFmtId="0" fontId="0" fillId="0" borderId="0">
      <alignment vertical="center"/>
    </xf>
    <xf numFmtId="0" fontId="9" fillId="0" borderId="0"/>
    <xf numFmtId="41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37" fontId="10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12" fillId="0" borderId="0"/>
    <xf numFmtId="0" fontId="11" fillId="0" borderId="0">
      <alignment vertical="center"/>
    </xf>
    <xf numFmtId="0" fontId="13" fillId="0" borderId="0"/>
    <xf numFmtId="4" fontId="13" fillId="0" borderId="0" applyFont="0" applyFill="0" applyBorder="0" applyAlignment="0" applyProtection="0"/>
    <xf numFmtId="0" fontId="14" fillId="0" borderId="0"/>
  </cellStyleXfs>
  <cellXfs count="23">
    <xf numFmtId="0" fontId="0" fillId="0" borderId="0" xfId="0">
      <alignment vertical="center"/>
    </xf>
    <xf numFmtId="0" fontId="1" fillId="0" borderId="0" xfId="9" applyFont="1"/>
    <xf numFmtId="0" fontId="2" fillId="0" borderId="0" xfId="9" applyFont="1"/>
    <xf numFmtId="0" fontId="3" fillId="0" borderId="0" xfId="9" applyFont="1"/>
    <xf numFmtId="0" fontId="2" fillId="0" borderId="0" xfId="9" applyNumberFormat="1" applyFont="1" applyAlignment="1">
      <alignment horizontal="right"/>
    </xf>
    <xf numFmtId="0" fontId="3" fillId="0" borderId="0" xfId="9" applyNumberFormat="1" applyFont="1" applyAlignment="1">
      <alignment horizontal="right"/>
    </xf>
    <xf numFmtId="176" fontId="3" fillId="0" borderId="0" xfId="9" applyNumberFormat="1" applyFont="1" applyAlignment="1">
      <alignment horizontal="right"/>
    </xf>
    <xf numFmtId="0" fontId="5" fillId="0" borderId="2" xfId="9" applyFont="1" applyFill="1" applyBorder="1" applyAlignment="1">
      <alignment horizontal="center" vertical="center"/>
    </xf>
    <xf numFmtId="0" fontId="6" fillId="0" borderId="2" xfId="9" applyNumberFormat="1" applyFont="1" applyFill="1" applyBorder="1" applyAlignment="1">
      <alignment horizontal="center" vertical="center" wrapText="1"/>
    </xf>
    <xf numFmtId="176" fontId="6" fillId="0" borderId="2" xfId="9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right" vertical="center"/>
    </xf>
    <xf numFmtId="176" fontId="7" fillId="0" borderId="2" xfId="9" applyNumberFormat="1" applyFont="1" applyFill="1" applyBorder="1" applyAlignment="1" applyProtection="1">
      <alignment horizontal="right" vertical="center"/>
    </xf>
    <xf numFmtId="176" fontId="3" fillId="0" borderId="0" xfId="9" applyNumberFormat="1" applyFont="1"/>
    <xf numFmtId="0" fontId="7" fillId="0" borderId="2" xfId="0" applyFont="1" applyFill="1" applyBorder="1" applyAlignment="1">
      <alignment vertical="center"/>
    </xf>
    <xf numFmtId="0" fontId="5" fillId="0" borderId="2" xfId="9" applyNumberFormat="1" applyFont="1" applyFill="1" applyBorder="1" applyAlignment="1">
      <alignment horizontal="right" vertical="center"/>
    </xf>
    <xf numFmtId="176" fontId="2" fillId="0" borderId="0" xfId="9" applyNumberFormat="1" applyFont="1"/>
    <xf numFmtId="0" fontId="7" fillId="0" borderId="2" xfId="9" applyFont="1" applyFill="1" applyBorder="1" applyAlignment="1">
      <alignment vertical="center"/>
    </xf>
    <xf numFmtId="0" fontId="7" fillId="0" borderId="2" xfId="9" applyNumberFormat="1" applyFont="1" applyFill="1" applyBorder="1" applyAlignment="1">
      <alignment horizontal="right" vertical="center"/>
    </xf>
    <xf numFmtId="0" fontId="4" fillId="0" borderId="0" xfId="9" applyFont="1" applyFill="1" applyAlignment="1">
      <alignment horizontal="center"/>
    </xf>
    <xf numFmtId="0" fontId="3" fillId="0" borderId="1" xfId="9" applyFont="1" applyFill="1" applyBorder="1" applyAlignment="1">
      <alignment horizontal="right"/>
    </xf>
    <xf numFmtId="0" fontId="7" fillId="0" borderId="3" xfId="9" applyFont="1" applyFill="1" applyBorder="1" applyAlignment="1">
      <alignment horizontal="left" vertical="top" wrapText="1"/>
    </xf>
    <xf numFmtId="176" fontId="8" fillId="0" borderId="2" xfId="0" applyNumberFormat="1" applyFont="1" applyFill="1" applyBorder="1" applyAlignment="1">
      <alignment horizontal="right" vertical="center"/>
    </xf>
  </cellXfs>
  <cellStyles count="15">
    <cellStyle name="?鹎%U龡&amp;H齲_x0001_C铣_x0014__x0007__x0001__x0001_" xfId="8"/>
    <cellStyle name="_ET_STYLE_NoName_00_" xfId="1"/>
    <cellStyle name="no dec" xfId="5"/>
    <cellStyle name="Normal_APR" xfId="7"/>
    <cellStyle name="常规" xfId="0" builtinId="0"/>
    <cellStyle name="常规 2" xfId="9"/>
    <cellStyle name="常规 2 2" xfId="6"/>
    <cellStyle name="常规 3" xfId="10"/>
    <cellStyle name="常规 4" xfId="11"/>
    <cellStyle name="普通_97-917" xfId="12"/>
    <cellStyle name="千分位[0]_laroux" xfId="2"/>
    <cellStyle name="千分位_97-917" xfId="13"/>
    <cellStyle name="千位[0]_1" xfId="4"/>
    <cellStyle name="千位_1" xfId="3"/>
    <cellStyle name="样式 1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showZeros="0" tabSelected="1" workbookViewId="0">
      <pane ySplit="3" topLeftCell="A4" activePane="bottomLeft" state="frozen"/>
      <selection pane="bottomLeft" activeCell="I12" sqref="I12"/>
    </sheetView>
  </sheetViews>
  <sheetFormatPr defaultColWidth="9" defaultRowHeight="14.25"/>
  <cols>
    <col min="1" max="1" width="43.875" style="3" customWidth="1"/>
    <col min="2" max="2" width="13.625" style="4" hidden="1" customWidth="1"/>
    <col min="3" max="4" width="13.625" style="5" customWidth="1"/>
    <col min="5" max="5" width="11.25" style="6" customWidth="1"/>
    <col min="6" max="6" width="12" style="6" customWidth="1"/>
    <col min="7" max="16384" width="9" style="3"/>
  </cols>
  <sheetData>
    <row r="1" spans="1:8" ht="22.5" customHeight="1">
      <c r="A1" s="19" t="s">
        <v>21</v>
      </c>
      <c r="B1" s="19"/>
      <c r="C1" s="19"/>
      <c r="D1" s="19"/>
      <c r="E1" s="19"/>
      <c r="F1" s="19"/>
    </row>
    <row r="2" spans="1:8" ht="19.5" customHeight="1">
      <c r="A2" s="20" t="s">
        <v>0</v>
      </c>
      <c r="B2" s="20"/>
      <c r="C2" s="20"/>
      <c r="D2" s="20"/>
      <c r="E2" s="20"/>
      <c r="F2" s="20"/>
    </row>
    <row r="3" spans="1:8" s="1" customFormat="1" ht="44.25" customHeight="1">
      <c r="A3" s="7" t="s">
        <v>1</v>
      </c>
      <c r="B3" s="8" t="s">
        <v>2</v>
      </c>
      <c r="C3" s="8" t="s">
        <v>3</v>
      </c>
      <c r="D3" s="8" t="s">
        <v>4</v>
      </c>
      <c r="E3" s="9" t="s">
        <v>22</v>
      </c>
      <c r="F3" s="9" t="s">
        <v>5</v>
      </c>
    </row>
    <row r="4" spans="1:8" ht="26.1" customHeight="1">
      <c r="A4" s="10" t="s">
        <v>6</v>
      </c>
      <c r="B4" s="11">
        <v>2389</v>
      </c>
      <c r="C4" s="11">
        <v>1214</v>
      </c>
      <c r="D4" s="11">
        <v>2597</v>
      </c>
      <c r="E4" s="22">
        <f>D4/C4*100</f>
        <v>213.9209225700165</v>
      </c>
      <c r="F4" s="12">
        <f>(D4/B4-1)*100</f>
        <v>8.706571787358719</v>
      </c>
      <c r="H4" s="13"/>
    </row>
    <row r="5" spans="1:8" ht="26.1" customHeight="1">
      <c r="A5" s="14" t="s">
        <v>7</v>
      </c>
      <c r="B5" s="11">
        <v>51402</v>
      </c>
      <c r="C5" s="11">
        <f>42732+14552+4800+2400+2000</f>
        <v>66484</v>
      </c>
      <c r="D5" s="11">
        <v>52286</v>
      </c>
      <c r="E5" s="22">
        <f t="shared" ref="E5:E17" si="0">D5/C5*100</f>
        <v>78.644485891342271</v>
      </c>
      <c r="F5" s="12">
        <f>(D5/B5-1)*100</f>
        <v>1.7197774405665056</v>
      </c>
      <c r="H5" s="13"/>
    </row>
    <row r="6" spans="1:8" ht="26.1" customHeight="1">
      <c r="A6" s="14" t="s">
        <v>8</v>
      </c>
      <c r="B6" s="11">
        <v>207</v>
      </c>
      <c r="C6" s="11">
        <f>2000+1000</f>
        <v>3000</v>
      </c>
      <c r="D6" s="11">
        <v>3765</v>
      </c>
      <c r="E6" s="22"/>
      <c r="F6" s="12">
        <f>(D6/B6-1)*100</f>
        <v>1718.840579710145</v>
      </c>
      <c r="H6" s="13"/>
    </row>
    <row r="7" spans="1:8" ht="26.1" customHeight="1">
      <c r="A7" s="14" t="s">
        <v>9</v>
      </c>
      <c r="B7" s="11"/>
      <c r="C7" s="11">
        <v>68</v>
      </c>
      <c r="D7" s="11"/>
      <c r="E7" s="22"/>
      <c r="F7" s="12"/>
      <c r="H7" s="13"/>
    </row>
    <row r="8" spans="1:8" ht="26.1" customHeight="1">
      <c r="A8" s="14" t="s">
        <v>10</v>
      </c>
      <c r="B8" s="11">
        <v>1898</v>
      </c>
      <c r="C8" s="11">
        <v>1974</v>
      </c>
      <c r="D8" s="11">
        <f>3056+10</f>
        <v>3066</v>
      </c>
      <c r="E8" s="22">
        <f t="shared" si="0"/>
        <v>155.31914893617019</v>
      </c>
      <c r="F8" s="12">
        <f>(D8/B8-1)*100</f>
        <v>61.53846153846154</v>
      </c>
      <c r="H8" s="13"/>
    </row>
    <row r="9" spans="1:8" ht="26.1" customHeight="1">
      <c r="A9" s="14" t="s">
        <v>11</v>
      </c>
      <c r="B9" s="11">
        <v>2223</v>
      </c>
      <c r="C9" s="11"/>
      <c r="D9" s="11">
        <v>2304</v>
      </c>
      <c r="E9" s="22"/>
      <c r="F9" s="12">
        <f>(D9/B9-1)*100</f>
        <v>3.6437246963562764</v>
      </c>
      <c r="H9" s="13"/>
    </row>
    <row r="10" spans="1:8" ht="26.1" customHeight="1">
      <c r="A10" s="14" t="s">
        <v>12</v>
      </c>
      <c r="B10" s="11">
        <v>11</v>
      </c>
      <c r="C10" s="11">
        <v>59</v>
      </c>
      <c r="D10" s="11">
        <f>16+67</f>
        <v>83</v>
      </c>
      <c r="E10" s="22">
        <f t="shared" si="0"/>
        <v>140.67796610169492</v>
      </c>
      <c r="F10" s="12">
        <f>(D10/B10-1)*100</f>
        <v>654.54545454545462</v>
      </c>
      <c r="H10" s="13"/>
    </row>
    <row r="11" spans="1:8" s="2" customFormat="1" ht="26.1" customHeight="1">
      <c r="A11" s="7" t="s">
        <v>13</v>
      </c>
      <c r="B11" s="15">
        <f>SUM(B4:B10)</f>
        <v>58130</v>
      </c>
      <c r="C11" s="15">
        <f>SUM(C4:C10)</f>
        <v>72799</v>
      </c>
      <c r="D11" s="15">
        <f>SUM(D4:D10)</f>
        <v>64101</v>
      </c>
      <c r="E11" s="22">
        <f t="shared" si="0"/>
        <v>88.052033681781339</v>
      </c>
      <c r="F11" s="12">
        <f>(D11/B11-1)*100</f>
        <v>10.271804575950449</v>
      </c>
      <c r="H11" s="16"/>
    </row>
    <row r="12" spans="1:8" s="2" customFormat="1" ht="26.1" customHeight="1">
      <c r="A12" s="17" t="s">
        <v>16</v>
      </c>
      <c r="B12" s="18"/>
      <c r="C12" s="18"/>
      <c r="D12" s="18"/>
      <c r="E12" s="22"/>
      <c r="F12" s="12"/>
      <c r="H12" s="16"/>
    </row>
    <row r="13" spans="1:8" s="2" customFormat="1" ht="26.1" customHeight="1">
      <c r="A13" s="17" t="s">
        <v>17</v>
      </c>
      <c r="B13" s="18">
        <v>199</v>
      </c>
      <c r="C13" s="18">
        <v>199</v>
      </c>
      <c r="D13" s="18">
        <v>1092</v>
      </c>
      <c r="E13" s="22">
        <f t="shared" si="0"/>
        <v>548.7437185929648</v>
      </c>
      <c r="F13" s="12">
        <f>(D13/B13-1)*100</f>
        <v>448.74371859296485</v>
      </c>
      <c r="H13" s="16"/>
    </row>
    <row r="14" spans="1:8" s="2" customFormat="1" ht="26.1" customHeight="1">
      <c r="A14" s="17" t="s">
        <v>18</v>
      </c>
      <c r="B14" s="18" t="s">
        <v>14</v>
      </c>
      <c r="C14" s="18"/>
      <c r="D14" s="18">
        <v>23000</v>
      </c>
      <c r="E14" s="22"/>
      <c r="F14" s="12" t="s">
        <v>23</v>
      </c>
      <c r="H14" s="16"/>
    </row>
    <row r="15" spans="1:8" ht="26.1" customHeight="1">
      <c r="A15" s="17" t="s">
        <v>19</v>
      </c>
      <c r="B15" s="18"/>
      <c r="C15" s="18"/>
      <c r="D15" s="18">
        <v>4196</v>
      </c>
      <c r="E15" s="22"/>
      <c r="F15" s="12" t="s">
        <v>23</v>
      </c>
      <c r="H15" s="13"/>
    </row>
    <row r="16" spans="1:8" ht="26.1" customHeight="1">
      <c r="A16" s="17" t="s">
        <v>20</v>
      </c>
      <c r="B16" s="18">
        <v>18166</v>
      </c>
      <c r="C16" s="18">
        <v>22162</v>
      </c>
      <c r="D16" s="18">
        <v>11571</v>
      </c>
      <c r="E16" s="22">
        <f t="shared" si="0"/>
        <v>52.210991787744788</v>
      </c>
      <c r="F16" s="12">
        <f>(D16/B16-1)*100</f>
        <v>-36.304084553561601</v>
      </c>
      <c r="H16" s="13"/>
    </row>
    <row r="17" spans="1:8" s="2" customFormat="1" ht="26.1" customHeight="1">
      <c r="A17" s="7" t="s">
        <v>15</v>
      </c>
      <c r="B17" s="15">
        <f>SUM(B11:B16)</f>
        <v>76495</v>
      </c>
      <c r="C17" s="15">
        <f>SUM(C11:C16)</f>
        <v>95160</v>
      </c>
      <c r="D17" s="15">
        <f t="shared" ref="D17" si="1">SUM(D11:D16)</f>
        <v>103960</v>
      </c>
      <c r="E17" s="22">
        <f t="shared" si="0"/>
        <v>109.24758301807482</v>
      </c>
      <c r="F17" s="12">
        <f>(D17/B17-1)*100</f>
        <v>35.904307471076535</v>
      </c>
      <c r="H17" s="16"/>
    </row>
    <row r="18" spans="1:8" ht="58.5" customHeight="1">
      <c r="A18" s="21"/>
      <c r="B18" s="21"/>
      <c r="C18" s="21"/>
      <c r="D18" s="21"/>
      <c r="E18" s="21"/>
      <c r="F18" s="21"/>
    </row>
  </sheetData>
  <mergeCells count="3">
    <mergeCell ref="A1:F1"/>
    <mergeCell ref="A2:F2"/>
    <mergeCell ref="A18:F18"/>
  </mergeCells>
  <phoneticPr fontId="15" type="noConversion"/>
  <printOptions horizontalCentered="1"/>
  <pageMargins left="0.82677165354330695" right="0.55118110236220497" top="0.55118110236220497" bottom="0.511811023622047" header="0.511811023622047" footer="0.511811023622047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12</vt:lpstr>
      <vt:lpstr>'12'!Print_Area</vt:lpstr>
      <vt:lpstr>'12'!Print_Titles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Micorosoft</cp:lastModifiedBy>
  <dcterms:created xsi:type="dcterms:W3CDTF">2006-09-13T11:21:00Z</dcterms:created>
  <dcterms:modified xsi:type="dcterms:W3CDTF">2020-09-28T08:37:37Z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